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980" yWindow="7120" windowWidth="25360" windowHeight="142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327" i="1" l="1"/>
  <c r="D327" i="1"/>
  <c r="H322" i="1"/>
  <c r="H321" i="1"/>
  <c r="H320" i="1"/>
  <c r="D320" i="1"/>
  <c r="H315" i="1"/>
  <c r="D315" i="1"/>
  <c r="H302" i="1"/>
  <c r="H301" i="1"/>
  <c r="H300" i="1"/>
  <c r="H299" i="1"/>
  <c r="D299" i="1"/>
  <c r="D294" i="1"/>
  <c r="D290" i="1"/>
  <c r="D289" i="1"/>
  <c r="H285" i="1"/>
  <c r="D285" i="1"/>
  <c r="D280" i="1"/>
  <c r="D276" i="1"/>
  <c r="D272" i="1"/>
  <c r="H268" i="1"/>
  <c r="D268" i="1"/>
  <c r="H264" i="1"/>
  <c r="H263" i="1"/>
  <c r="D263" i="1"/>
  <c r="H258" i="1"/>
  <c r="D258" i="1"/>
  <c r="H254" i="1"/>
  <c r="H253" i="1"/>
  <c r="D253" i="1"/>
  <c r="H243" i="1"/>
  <c r="D243" i="1"/>
  <c r="H242" i="1"/>
  <c r="H241" i="1"/>
  <c r="D238" i="1"/>
  <c r="D237" i="1"/>
  <c r="D233" i="1"/>
  <c r="H223" i="1"/>
  <c r="H222" i="1"/>
  <c r="H221" i="1"/>
  <c r="H220" i="1"/>
  <c r="H219" i="1"/>
  <c r="H218" i="1"/>
  <c r="H217" i="1"/>
  <c r="H216" i="1"/>
  <c r="D216" i="1"/>
  <c r="H211" i="1"/>
  <c r="D211" i="1"/>
  <c r="H203" i="1"/>
  <c r="H202" i="1"/>
  <c r="H201" i="1"/>
  <c r="H200" i="1"/>
  <c r="D200" i="1"/>
  <c r="B200" i="1"/>
  <c r="D192" i="1"/>
  <c r="H191" i="1"/>
  <c r="H190" i="1"/>
  <c r="D187" i="1"/>
  <c r="H181" i="1"/>
  <c r="H180" i="1"/>
  <c r="H179" i="1"/>
  <c r="D179" i="1"/>
  <c r="H168" i="1"/>
  <c r="H167" i="1"/>
  <c r="H166" i="1"/>
  <c r="H165" i="1"/>
  <c r="H164" i="1"/>
  <c r="D164" i="1"/>
  <c r="H152" i="1"/>
  <c r="H151" i="1"/>
  <c r="H150" i="1"/>
  <c r="H149" i="1"/>
  <c r="H148" i="1"/>
  <c r="H147" i="1"/>
  <c r="H146" i="1"/>
  <c r="H145" i="1"/>
  <c r="H144" i="1"/>
  <c r="H143" i="1"/>
  <c r="D143" i="1"/>
  <c r="H135" i="1"/>
  <c r="H134" i="1"/>
  <c r="H133" i="1"/>
  <c r="H132" i="1"/>
  <c r="H131" i="1"/>
  <c r="H130" i="1"/>
  <c r="H129" i="1"/>
  <c r="H128" i="1"/>
  <c r="D128" i="1"/>
  <c r="H122" i="1"/>
  <c r="H121" i="1"/>
  <c r="H120" i="1"/>
  <c r="H119" i="1"/>
  <c r="H118" i="1"/>
  <c r="D118" i="1"/>
  <c r="H114" i="1"/>
  <c r="B113" i="1"/>
  <c r="B114" i="1"/>
  <c r="H113" i="1"/>
  <c r="H112" i="1"/>
  <c r="H99" i="1"/>
  <c r="H98" i="1"/>
  <c r="H97" i="1"/>
  <c r="H96" i="1"/>
  <c r="H95" i="1"/>
  <c r="H94" i="1"/>
  <c r="H93" i="1"/>
  <c r="H92" i="1"/>
  <c r="H91" i="1"/>
  <c r="H90" i="1"/>
  <c r="H89" i="1"/>
  <c r="H88" i="1"/>
  <c r="H87" i="1"/>
  <c r="H86" i="1"/>
  <c r="H85" i="1"/>
  <c r="H84" i="1"/>
  <c r="H83" i="1"/>
  <c r="H82" i="1"/>
  <c r="H81" i="1"/>
  <c r="D81" i="1"/>
  <c r="H70" i="1"/>
  <c r="B69" i="1"/>
  <c r="B70" i="1"/>
  <c r="H69" i="1"/>
  <c r="H68" i="1"/>
  <c r="H60" i="1"/>
  <c r="H55" i="1"/>
  <c r="H45" i="1"/>
  <c r="H44" i="1"/>
  <c r="H43" i="1"/>
  <c r="H42" i="1"/>
  <c r="H41" i="1"/>
  <c r="H40" i="1"/>
  <c r="H39" i="1"/>
  <c r="H38" i="1"/>
  <c r="H37" i="1"/>
  <c r="H36" i="1"/>
  <c r="H35" i="1"/>
  <c r="H34" i="1"/>
  <c r="D34" i="1"/>
  <c r="H21" i="1"/>
  <c r="H20" i="1"/>
  <c r="H19" i="1"/>
  <c r="H18" i="1"/>
  <c r="H17" i="1"/>
  <c r="H16" i="1"/>
  <c r="H15" i="1"/>
  <c r="H14" i="1"/>
  <c r="H13" i="1"/>
  <c r="H12" i="1"/>
</calcChain>
</file>

<file path=xl/sharedStrings.xml><?xml version="1.0" encoding="utf-8"?>
<sst xmlns="http://schemas.openxmlformats.org/spreadsheetml/2006/main" count="1221" uniqueCount="439">
  <si>
    <t>İstanbul Gelişim Üniversitesi
İstanbul Gelişim Meslek Yüksekokulu
Öğretim Görevlisi Başvuruları Ön Değerlendirme Sonuçları</t>
  </si>
  <si>
    <r>
      <t xml:space="preserve">Yazılı bilimsel değerlendirme sınavı </t>
    </r>
    <r>
      <rPr>
        <b/>
        <sz val="12"/>
        <color rgb="FFFF0000"/>
        <rFont val="Calibri"/>
        <charset val="162"/>
        <scheme val="minor"/>
      </rPr>
      <t>17.07.2019 Çarşamba günü alttaki tabloda belirtilen saatler</t>
    </r>
    <r>
      <rPr>
        <b/>
        <sz val="12"/>
        <color theme="1"/>
        <rFont val="Calibri"/>
        <family val="2"/>
        <charset val="162"/>
        <scheme val="minor"/>
      </rPr>
      <t xml:space="preserve"> de İstanbul Gelişim Üniversitesi İstanbul Gelişim Meslek Yüksekokulu'nda yapılacaktır.
NOT: Öğretim Üyesi Dışındaki Öğretim Elemanı Kadrolarına Naklen Veya Açıktan Yapılacak Atamalarda Uygulanacak Merkezi Sınav İle Giriş Sınavlarına İlişkin Usul Ve Esaslar Hakkında Yönetmelik 
“MADDE 10 – (1) Sınav jürisi; müracaatlarda, müracaat eden adaylar arasından ilan edilen kadro sayısının on katına kadar adayı, bu Yönetmeliğin 6 ncı maddesinin dördüncü fıkrası kapsamındaki öğretim görevlisi kadrolarında (meslek yüksekokullarında bu kadrolarda istihdam edilecekler de dahil olmak üzere) ALES puanının %40’ını ve yabancı dil puanının %60’ını, bu Yönetmelik kapsamındaki diğer kadrolarda ALES puanının %60’ını ve yabancı dil puanının %40’ını; meslek yüksekokullarına müracaatlarda ise ALES puanının %70’ini ve lisans mezuniyet notunun %30’unu dikkate alarak belirler ve kadro ilanında belirtilen internet adresinde ilan eder. Bu sıralamaya göre son sırada aynı puana sahip birden fazla adayın olması halinde, bu kişilerin tamamı sınava çağrılır. Başvuru sayısının ilan edilen kadronun on katından az olması halinde, adayların tamamı giriş sınavına alınır. Adayların ön değerlendirmede dikkate alınan puanları ile lisans mezuniyet notları kadro ilanında belirtilen internet adresinde ilan edilir.” hükmü uyarınca ilan edilen kadro sayısının on katı kadar aday başarı sıralamasına göre sınava girmeye hak kazanmıştır. Sınava girmeye hak kazanan adayların programlara göre listeleri aşağıdadır.</t>
    </r>
  </si>
  <si>
    <t>Tarih</t>
  </si>
  <si>
    <t>Sınav Yeri</t>
  </si>
  <si>
    <t xml:space="preserve">AŞÇILIK PR. </t>
  </si>
  <si>
    <t>Sıra</t>
  </si>
  <si>
    <t>Başvurulan Program</t>
  </si>
  <si>
    <t>TC KİMLİK NO</t>
  </si>
  <si>
    <t>Adı Soyadı</t>
  </si>
  <si>
    <t>Lisans Notu</t>
  </si>
  <si>
    <t>ALES</t>
  </si>
  <si>
    <t>Ortalama</t>
  </si>
  <si>
    <t>Sonuç</t>
  </si>
  <si>
    <t>Sınav Saati</t>
  </si>
  <si>
    <t xml:space="preserve">AŞÇILIK </t>
  </si>
  <si>
    <t>********836</t>
  </si>
  <si>
    <t>E***** T****</t>
  </si>
  <si>
    <t>SINAVA GİRMEYE HAK KAZANDI</t>
  </si>
  <si>
    <t>********796</t>
  </si>
  <si>
    <t>M**** E**** B***</t>
  </si>
  <si>
    <t>********276</t>
  </si>
  <si>
    <t>Y***** S******</t>
  </si>
  <si>
    <t>********070</t>
  </si>
  <si>
    <t>B**** Ö****</t>
  </si>
  <si>
    <t>********328</t>
  </si>
  <si>
    <t>S***** U**** B*******</t>
  </si>
  <si>
    <t>********342</t>
  </si>
  <si>
    <t>Ö**** T****</t>
  </si>
  <si>
    <t>********048</t>
  </si>
  <si>
    <t>S***** A****</t>
  </si>
  <si>
    <t>********380</t>
  </si>
  <si>
    <t>H**** S**** S*****</t>
  </si>
  <si>
    <t>********002</t>
  </si>
  <si>
    <t>Ö*** S****</t>
  </si>
  <si>
    <t>********656</t>
  </si>
  <si>
    <t>G**** P*****</t>
  </si>
  <si>
    <t>********658</t>
  </si>
  <si>
    <t>A** İ**** U****</t>
  </si>
  <si>
    <t>GEÇERSİZ BAŞVURU</t>
  </si>
  <si>
    <t>********422</t>
  </si>
  <si>
    <t>A*** E*** E****</t>
  </si>
  <si>
    <t>********918</t>
  </si>
  <si>
    <t>C**** T******</t>
  </si>
  <si>
    <t>********384</t>
  </si>
  <si>
    <t>K**** İ*********</t>
  </si>
  <si>
    <t>********492</t>
  </si>
  <si>
    <t>M**** C*****</t>
  </si>
  <si>
    <t>********698</t>
  </si>
  <si>
    <t>R**** B***** K******</t>
  </si>
  <si>
    <t>********196</t>
  </si>
  <si>
    <t>İ*** P*******</t>
  </si>
  <si>
    <t>********440</t>
  </si>
  <si>
    <t>H**** K*****</t>
  </si>
  <si>
    <t>********054</t>
  </si>
  <si>
    <t>İ***** T****</t>
  </si>
  <si>
    <t xml:space="preserve">BASIM VE YAYIN TEKNOLOJİLERİ PR. </t>
  </si>
  <si>
    <t xml:space="preserve">BASIM VE YAYIN TEKNOLOJİLERİ </t>
  </si>
  <si>
    <t>*******890</t>
  </si>
  <si>
    <t>S**** Ş**** K***</t>
  </si>
  <si>
    <t>********058</t>
  </si>
  <si>
    <t>R*** K**** H*******</t>
  </si>
  <si>
    <t>********560</t>
  </si>
  <si>
    <t>S**** Y****</t>
  </si>
  <si>
    <t>********690</t>
  </si>
  <si>
    <t>E*** Y*****</t>
  </si>
  <si>
    <t>********730</t>
  </si>
  <si>
    <t>T**** M*******</t>
  </si>
  <si>
    <t>********704</t>
  </si>
  <si>
    <t>********960</t>
  </si>
  <si>
    <t>B**** E*****</t>
  </si>
  <si>
    <t>********336</t>
  </si>
  <si>
    <t>G**** D****** Y*****</t>
  </si>
  <si>
    <t>********072</t>
  </si>
  <si>
    <t>S**** S*******</t>
  </si>
  <si>
    <t>********486</t>
  </si>
  <si>
    <t>D**** Ü***</t>
  </si>
  <si>
    <t>********096</t>
  </si>
  <si>
    <t>G*** A*** C**</t>
  </si>
  <si>
    <t>SIRALAMAYA GİREMEDİ</t>
  </si>
  <si>
    <t>********128</t>
  </si>
  <si>
    <t>T*** M******</t>
  </si>
  <si>
    <t>********876</t>
  </si>
  <si>
    <t>B***** G*****</t>
  </si>
  <si>
    <t>********256</t>
  </si>
  <si>
    <t>Ç**** Ü***</t>
  </si>
  <si>
    <t>********824</t>
  </si>
  <si>
    <t>M***** K*******</t>
  </si>
  <si>
    <t>********550</t>
  </si>
  <si>
    <t>S***** T****</t>
  </si>
  <si>
    <t>********608</t>
  </si>
  <si>
    <t>S***** D******</t>
  </si>
  <si>
    <t xml:space="preserve">BİLGİ GÜVENLİĞİ VE TEKNOLOJİSİ PR. </t>
  </si>
  <si>
    <t xml:space="preserve">BİLGİ GÜVENLİĞİ VE TEKNOLOJİSİ </t>
  </si>
  <si>
    <t>********446</t>
  </si>
  <si>
    <t>T*** Y*****</t>
  </si>
  <si>
    <t>********426</t>
  </si>
  <si>
    <t>M**** K****** Y*******</t>
  </si>
  <si>
    <t>BİLGİSAYAR DESTEKLİ TASARIM VE ANİMASYON PR.</t>
  </si>
  <si>
    <t>BİLGİSAYAR DESTEKLİ TASARIM VE ANİMASYON</t>
  </si>
  <si>
    <t>D**** K***</t>
  </si>
  <si>
    <t>İ*** K*****</t>
  </si>
  <si>
    <t>********802</t>
  </si>
  <si>
    <t>M****** Y****</t>
  </si>
  <si>
    <t>********464</t>
  </si>
  <si>
    <t>N****** B*****</t>
  </si>
  <si>
    <t xml:space="preserve">BİLGİSAYAR TEKNOLOJİSİ PR. </t>
  </si>
  <si>
    <t>BİLGİSAYAR TEKNOLOJİSİ</t>
  </si>
  <si>
    <t>********364</t>
  </si>
  <si>
    <t>S**** D****</t>
  </si>
  <si>
    <t>T**** Y*****</t>
  </si>
  <si>
    <t>********326</t>
  </si>
  <si>
    <t>S***** Ç****</t>
  </si>
  <si>
    <t xml:space="preserve">DENİZ VE LİMAN İŞLETMECİLİĞİ PR. </t>
  </si>
  <si>
    <t>DENİZ VE LİMAN İŞLETMECİLİĞİ</t>
  </si>
  <si>
    <t>********826</t>
  </si>
  <si>
    <t>G**** K****</t>
  </si>
  <si>
    <t>********366</t>
  </si>
  <si>
    <t>Y**** T******</t>
  </si>
  <si>
    <t>DIŞ TİCARET PR.</t>
  </si>
  <si>
    <t xml:space="preserve">DIŞ TİCARET </t>
  </si>
  <si>
    <t>********544</t>
  </si>
  <si>
    <t>********346</t>
  </si>
  <si>
    <t>A** T**** S**</t>
  </si>
  <si>
    <t>G*** A****</t>
  </si>
  <si>
    <t>********268</t>
  </si>
  <si>
    <t>E*** D*****</t>
  </si>
  <si>
    <t>********650</t>
  </si>
  <si>
    <t>S*** Y*****</t>
  </si>
  <si>
    <t>********078</t>
  </si>
  <si>
    <t>A**** S*******</t>
  </si>
  <si>
    <t>********994</t>
  </si>
  <si>
    <t>A*** H**** Ö******</t>
  </si>
  <si>
    <t>********442</t>
  </si>
  <si>
    <t>S**** G**** A***</t>
  </si>
  <si>
    <t>********978</t>
  </si>
  <si>
    <t>E**** D****</t>
  </si>
  <si>
    <t>A*** A****</t>
  </si>
  <si>
    <t>Ö*** N******</t>
  </si>
  <si>
    <t>********282</t>
  </si>
  <si>
    <t>B**** Ö******</t>
  </si>
  <si>
    <t>********250</t>
  </si>
  <si>
    <t>T**** B******</t>
  </si>
  <si>
    <t>********622</t>
  </si>
  <si>
    <t>Ç**** M****</t>
  </si>
  <si>
    <t>********154</t>
  </si>
  <si>
    <t>S**** K****</t>
  </si>
  <si>
    <t>********854</t>
  </si>
  <si>
    <t>C** Y*******</t>
  </si>
  <si>
    <t>********010</t>
  </si>
  <si>
    <t>N*** U*** K****</t>
  </si>
  <si>
    <t>H*** A******</t>
  </si>
  <si>
    <t>********416</t>
  </si>
  <si>
    <t>A*** S**** A****</t>
  </si>
  <si>
    <t>********308</t>
  </si>
  <si>
    <t>E*** M**** Ş******</t>
  </si>
  <si>
    <t>********850</t>
  </si>
  <si>
    <t>E**** K*******</t>
  </si>
  <si>
    <t>********210</t>
  </si>
  <si>
    <t>İ**** K******</t>
  </si>
  <si>
    <t>S**** T***</t>
  </si>
  <si>
    <t>********220</t>
  </si>
  <si>
    <t>S**** K***</t>
  </si>
  <si>
    <t>********742</t>
  </si>
  <si>
    <t>Ş*** E***</t>
  </si>
  <si>
    <t>********774</t>
  </si>
  <si>
    <t>Ş*** B******</t>
  </si>
  <si>
    <t>********536</t>
  </si>
  <si>
    <t>T**** S****</t>
  </si>
  <si>
    <t>********906</t>
  </si>
  <si>
    <t>K*** F*** A****</t>
  </si>
  <si>
    <t>ELEKTRİK PR.</t>
  </si>
  <si>
    <t>ELEKTRİK</t>
  </si>
  <si>
    <t>********296</t>
  </si>
  <si>
    <t>E*** A***** T***</t>
  </si>
  <si>
    <t>10.00</t>
  </si>
  <si>
    <t>********574</t>
  </si>
  <si>
    <t>Ç*** F*****</t>
  </si>
  <si>
    <t>********030</t>
  </si>
  <si>
    <t>B**** D*****</t>
  </si>
  <si>
    <t xml:space="preserve">ELEKTRONİK TEKNOLOJİSİ PR. </t>
  </si>
  <si>
    <t xml:space="preserve">ELEKTRONİK TEKNOLOJİSİ </t>
  </si>
  <si>
    <t>********806</t>
  </si>
  <si>
    <t>M***** A***** K******</t>
  </si>
  <si>
    <t>Z*** D*******</t>
  </si>
  <si>
    <t>E*** A***** T****</t>
  </si>
  <si>
    <t>********152</t>
  </si>
  <si>
    <t>A***** S**** Ö****</t>
  </si>
  <si>
    <t>Ş**** S****</t>
  </si>
  <si>
    <t>********226</t>
  </si>
  <si>
    <t>H****** U****</t>
  </si>
  <si>
    <t xml:space="preserve">FOTOĞRAFÇILIK VE KAMERAMANLIK PR. </t>
  </si>
  <si>
    <t xml:space="preserve">FOTOĞRAFÇILIK VE KAMERAMANLIK </t>
  </si>
  <si>
    <t>********816</t>
  </si>
  <si>
    <t>M***** K*****</t>
  </si>
  <si>
    <t>********108</t>
  </si>
  <si>
    <t>T**** D*****</t>
  </si>
  <si>
    <t>********602</t>
  </si>
  <si>
    <t>Ç**** M**** Y****</t>
  </si>
  <si>
    <t>Ç***** Ü***</t>
  </si>
  <si>
    <t>********662</t>
  </si>
  <si>
    <t>M**** A*</t>
  </si>
  <si>
    <t>********274</t>
  </si>
  <si>
    <t>F**** Ö*****</t>
  </si>
  <si>
    <t>********382</t>
  </si>
  <si>
    <t>Ç*** Ç**</t>
  </si>
  <si>
    <t>********790</t>
  </si>
  <si>
    <t>F*** A****</t>
  </si>
  <si>
    <t>********722</t>
  </si>
  <si>
    <t>O**** A******</t>
  </si>
  <si>
    <t>U*** Ç****</t>
  </si>
  <si>
    <t>********772</t>
  </si>
  <si>
    <t>D**** C** Ç*****</t>
  </si>
  <si>
    <t>********160</t>
  </si>
  <si>
    <t>GIDA TEKNOLOJİSİ PR.</t>
  </si>
  <si>
    <t xml:space="preserve">GIDA TEKNOLOJİSİ </t>
  </si>
  <si>
    <t>********076</t>
  </si>
  <si>
    <t>K*** A***</t>
  </si>
  <si>
    <t>********252</t>
  </si>
  <si>
    <t>E*** Ş****</t>
  </si>
  <si>
    <t>C**** A***</t>
  </si>
  <si>
    <t>S***** A*****</t>
  </si>
  <si>
    <t>********554</t>
  </si>
  <si>
    <t>E*** Ç****</t>
  </si>
  <si>
    <t>********784</t>
  </si>
  <si>
    <t>D**** Y****</t>
  </si>
  <si>
    <t>********542</t>
  </si>
  <si>
    <t>A*** A***</t>
  </si>
  <si>
    <t>********736</t>
  </si>
  <si>
    <t>M**** N**** G*****</t>
  </si>
  <si>
    <t>********236</t>
  </si>
  <si>
    <t>M***** Y*****</t>
  </si>
  <si>
    <t>Ö**** K*****</t>
  </si>
  <si>
    <t>********526</t>
  </si>
  <si>
    <t>K*** U********</t>
  </si>
  <si>
    <t>********408</t>
  </si>
  <si>
    <t>Ö*** S**</t>
  </si>
  <si>
    <t>S***** Y*****</t>
  </si>
  <si>
    <t>********022</t>
  </si>
  <si>
    <t xml:space="preserve">HAVA LOJİSTİĞİ PR. </t>
  </si>
  <si>
    <t>HAVA LOJİSTİĞİ</t>
  </si>
  <si>
    <t>********688</t>
  </si>
  <si>
    <t>R**** İ******</t>
  </si>
  <si>
    <t xml:space="preserve">İŞ SAĞLIĞI VE GÜVENLİĞİ PR. </t>
  </si>
  <si>
    <t xml:space="preserve">İŞ SAĞLIĞI VE GÜVENLİĞİ </t>
  </si>
  <si>
    <t>********830</t>
  </si>
  <si>
    <t>Y*** Ç***</t>
  </si>
  <si>
    <t>********162</t>
  </si>
  <si>
    <t>E** E***</t>
  </si>
  <si>
    <t>********184</t>
  </si>
  <si>
    <t>M*** U***</t>
  </si>
  <si>
    <t>********766</t>
  </si>
  <si>
    <t>S*** B*****</t>
  </si>
  <si>
    <t>B*** Ü*****</t>
  </si>
  <si>
    <t>D*** Ö******</t>
  </si>
  <si>
    <t>D*** E*****</t>
  </si>
  <si>
    <t>********444</t>
  </si>
  <si>
    <t>M****** E******</t>
  </si>
  <si>
    <t>V**** C*****</t>
  </si>
  <si>
    <t>********552</t>
  </si>
  <si>
    <t>Ö*** B******</t>
  </si>
  <si>
    <t>********482</t>
  </si>
  <si>
    <t>Y*** K******</t>
  </si>
  <si>
    <t>********518</t>
  </si>
  <si>
    <t>Y**** K****</t>
  </si>
  <si>
    <t>MAKİNE PR.</t>
  </si>
  <si>
    <t xml:space="preserve">MAKİNE </t>
  </si>
  <si>
    <t>İ**** A****</t>
  </si>
  <si>
    <t>********638</t>
  </si>
  <si>
    <t>H**** B****</t>
  </si>
  <si>
    <t>********930</t>
  </si>
  <si>
    <t>İ**** İ***</t>
  </si>
  <si>
    <t>********312</t>
  </si>
  <si>
    <t>A*** D****</t>
  </si>
  <si>
    <t>********864</t>
  </si>
  <si>
    <t>A*** Y*****</t>
  </si>
  <si>
    <t>********566</t>
  </si>
  <si>
    <t>İ***** E**** D****</t>
  </si>
  <si>
    <t>********132</t>
  </si>
  <si>
    <t>M**** Ş****</t>
  </si>
  <si>
    <t>********564</t>
  </si>
  <si>
    <t>M**** E****</t>
  </si>
  <si>
    <t xml:space="preserve">MEKATRONİK PR. </t>
  </si>
  <si>
    <t xml:space="preserve">MEKATRONİK </t>
  </si>
  <si>
    <t>********582</t>
  </si>
  <si>
    <t>S***** H*****</t>
  </si>
  <si>
    <t>********262</t>
  </si>
  <si>
    <t>M**** O*** M****</t>
  </si>
  <si>
    <t>********432</t>
  </si>
  <si>
    <t>U*** U*</t>
  </si>
  <si>
    <t>********300</t>
  </si>
  <si>
    <t>F**** Y******</t>
  </si>
  <si>
    <t xml:space="preserve">MODA TASARIMI PR. </t>
  </si>
  <si>
    <t>E*** O***</t>
  </si>
  <si>
    <t xml:space="preserve">MODA TASARIMI </t>
  </si>
  <si>
    <t>Ö*** G****</t>
  </si>
  <si>
    <t>********354</t>
  </si>
  <si>
    <t>A***** Ç****</t>
  </si>
  <si>
    <t>********696</t>
  </si>
  <si>
    <t>H**** S**** İ****</t>
  </si>
  <si>
    <t>********886</t>
  </si>
  <si>
    <t>F****** S****</t>
  </si>
  <si>
    <t>********800</t>
  </si>
  <si>
    <t>M**** Ş******</t>
  </si>
  <si>
    <t>********212</t>
  </si>
  <si>
    <t>S**** T****</t>
  </si>
  <si>
    <t>********006</t>
  </si>
  <si>
    <t>Z**** K****</t>
  </si>
  <si>
    <t xml:space="preserve">OTOMOTİV TEKNOLOJİLERİ PR. </t>
  </si>
  <si>
    <t xml:space="preserve">OTOMOTİV TEKNOLOJİLERİ </t>
  </si>
  <si>
    <t>********596</t>
  </si>
  <si>
    <t>G***** Ö*****</t>
  </si>
  <si>
    <t>********404</t>
  </si>
  <si>
    <t>E**** Ö*****</t>
  </si>
  <si>
    <t>RADYO VE TELEVİZYON PROGRAMCILIĞI PR.</t>
  </si>
  <si>
    <t xml:space="preserve">RADYO VE TELEVİZYON PROGRAMCILIĞI </t>
  </si>
  <si>
    <t>T*** D*****</t>
  </si>
  <si>
    <t>********176</t>
  </si>
  <si>
    <t>A*** B*******</t>
  </si>
  <si>
    <t>Ç**** M**** Y*****</t>
  </si>
  <si>
    <t>********254</t>
  </si>
  <si>
    <t>Ö**** K****</t>
  </si>
  <si>
    <t>********970</t>
  </si>
  <si>
    <t>F*** Ç***</t>
  </si>
  <si>
    <t>Ç**** Ç**</t>
  </si>
  <si>
    <t>********406</t>
  </si>
  <si>
    <t>C** Ç*****</t>
  </si>
  <si>
    <t>********424</t>
  </si>
  <si>
    <t>G**** D*****</t>
  </si>
  <si>
    <t>N**** S**** T****</t>
  </si>
  <si>
    <t>********134</t>
  </si>
  <si>
    <t>N** K****</t>
  </si>
  <si>
    <t>C**** E*** T****</t>
  </si>
  <si>
    <t>********820</t>
  </si>
  <si>
    <t>B**** S***</t>
  </si>
  <si>
    <t xml:space="preserve">SİVİL HAVACILIK ULAŞTIRMA İŞLETMECİLİĞİ PR. </t>
  </si>
  <si>
    <t>SİVİL HAVACILIK ULAŞTIRMA İŞLETMECİLİĞİ</t>
  </si>
  <si>
    <t>********832</t>
  </si>
  <si>
    <t>S**** B***</t>
  </si>
  <si>
    <t>SİVİL HAVACILIK ULAŞTIRMA İŞLETMECİLİĞİ (İNGİLİZCE)  PR.</t>
  </si>
  <si>
    <t>SİVİL HAVACILIK ULAŞTIRMA İŞLETMECİLİĞİ (İNGİLİZCE)</t>
  </si>
  <si>
    <t xml:space="preserve">SİVİL HAVACILIK KABİN HİZMETLERİ PR. </t>
  </si>
  <si>
    <t xml:space="preserve">SİVİL HAVACILIK KABİN HİZMETLERİ </t>
  </si>
  <si>
    <t>********290</t>
  </si>
  <si>
    <t>N**** Ç*****</t>
  </si>
  <si>
    <t>********882</t>
  </si>
  <si>
    <t>N**** T****</t>
  </si>
  <si>
    <t>********456</t>
  </si>
  <si>
    <t>M**** A***</t>
  </si>
  <si>
    <t>********673</t>
  </si>
  <si>
    <t>H**** Ç****</t>
  </si>
  <si>
    <t>M***** Ç****</t>
  </si>
  <si>
    <t>********946</t>
  </si>
  <si>
    <t>S**** E****</t>
  </si>
  <si>
    <t>********980</t>
  </si>
  <si>
    <t>U*** A***</t>
  </si>
  <si>
    <t>B**** Ç*****</t>
  </si>
  <si>
    <t>********538</t>
  </si>
  <si>
    <t>G***** B*** B****</t>
  </si>
  <si>
    <t>SİVİL HAVACILIK KABİN HİZMETLERİ (İNGİLİZCE) PR.</t>
  </si>
  <si>
    <t>Yabancı Dil Puanı</t>
  </si>
  <si>
    <t xml:space="preserve">SİVİL HAVACILIK KABİN HİZMETLERİ (İNGİLİZCE) </t>
  </si>
  <si>
    <t>F**** F**** A*****</t>
  </si>
  <si>
    <t>********756</t>
  </si>
  <si>
    <t>N**** U***</t>
  </si>
  <si>
    <t xml:space="preserve">SOSYAL HİZMETLER PR. </t>
  </si>
  <si>
    <t xml:space="preserve">SOSYAL HİZMETLER </t>
  </si>
  <si>
    <t>********278</t>
  </si>
  <si>
    <t>E**** G*****</t>
  </si>
  <si>
    <t>********720</t>
  </si>
  <si>
    <t>G**** O******</t>
  </si>
  <si>
    <t>SPOR YÖNETİMİ (Doktora) PR.</t>
  </si>
  <si>
    <t xml:space="preserve">SPOR YÖNETİMİ (Doktora) </t>
  </si>
  <si>
    <t>H**** K****</t>
  </si>
  <si>
    <t>********034</t>
  </si>
  <si>
    <t>K**** B****</t>
  </si>
  <si>
    <t xml:space="preserve">SPOR YÖNETİMİ (Yüzme) PR. </t>
  </si>
  <si>
    <t>SPOR YÖNETİMİ (Yüzme)</t>
  </si>
  <si>
    <t>********158</t>
  </si>
  <si>
    <t>K***** K****</t>
  </si>
  <si>
    <t xml:space="preserve">SPOR YÖNETİMİ (Jimnastik) PR. </t>
  </si>
  <si>
    <t xml:space="preserve">SPOR YÖNETİMİ (Jimnastik) </t>
  </si>
  <si>
    <t>BAŞVURU OLMAMIŞTIR</t>
  </si>
  <si>
    <t xml:space="preserve">SPOR YÖNETİMİ (Pilates) PR. </t>
  </si>
  <si>
    <t xml:space="preserve">SPOR YÖNETİMİ (Pilates) </t>
  </si>
  <si>
    <t xml:space="preserve">SPOR YÖNETİMİ (Fitness) PR. </t>
  </si>
  <si>
    <r>
      <t>SPOR YÖNETİMİ (</t>
    </r>
    <r>
      <rPr>
        <sz val="12"/>
        <color theme="1"/>
        <rFont val="Calibri"/>
        <family val="2"/>
        <charset val="162"/>
        <scheme val="minor"/>
      </rPr>
      <t>Fitn</t>
    </r>
    <r>
      <rPr>
        <sz val="12"/>
        <color theme="1"/>
        <rFont val="Calibri"/>
        <family val="2"/>
        <charset val="162"/>
        <scheme val="minor"/>
      </rPr>
      <t>e</t>
    </r>
    <r>
      <rPr>
        <sz val="12"/>
        <color theme="1"/>
        <rFont val="Calibri"/>
        <family val="2"/>
        <charset val="162"/>
        <scheme val="minor"/>
      </rPr>
      <t>s</t>
    </r>
    <r>
      <rPr>
        <sz val="12"/>
        <color theme="1"/>
        <rFont val="Calibri"/>
        <family val="2"/>
        <charset val="162"/>
        <scheme val="minor"/>
      </rPr>
      <t xml:space="preserve">s) </t>
    </r>
  </si>
  <si>
    <t xml:space="preserve">SPOR YÖNETİMİ (Tenis) PR. </t>
  </si>
  <si>
    <t>SPOR YÖNETİMİ (Tenis)</t>
  </si>
  <si>
    <t>********748</t>
  </si>
  <si>
    <t>Ö*** B****</t>
  </si>
  <si>
    <t xml:space="preserve">SPOR YÖNETİMİ (Genel) PR. </t>
  </si>
  <si>
    <t>A****** S******</t>
  </si>
  <si>
    <t>M***** B**</t>
  </si>
  <si>
    <t>SPOR YÖNETİMİ (Basketbol) PR.</t>
  </si>
  <si>
    <t>SPOR YÖNETİMİ (Basketbol)</t>
  </si>
  <si>
    <t>********822</t>
  </si>
  <si>
    <t>D**** Ş*****</t>
  </si>
  <si>
    <t xml:space="preserve">SPOR YÖNETİMİ (Basketbol) </t>
  </si>
  <si>
    <t>********998</t>
  </si>
  <si>
    <t>S**** G**</t>
  </si>
  <si>
    <t xml:space="preserve">TURİST REHBERLİĞİ PR. </t>
  </si>
  <si>
    <t xml:space="preserve">TURİST REHBERLİĞİ </t>
  </si>
  <si>
    <t>********944</t>
  </si>
  <si>
    <t>C**** Y****</t>
  </si>
  <si>
    <t>Y**** S******</t>
  </si>
  <si>
    <t>********872</t>
  </si>
  <si>
    <t>S**** O**</t>
  </si>
  <si>
    <t>********718</t>
  </si>
  <si>
    <t>T*** D******</t>
  </si>
  <si>
    <t>********353</t>
  </si>
  <si>
    <t>O*** E*** S****</t>
  </si>
  <si>
    <t>********922</t>
  </si>
  <si>
    <t>E*** E*****</t>
  </si>
  <si>
    <t>G**** G***</t>
  </si>
  <si>
    <t>********724</t>
  </si>
  <si>
    <t>H***** H******</t>
  </si>
  <si>
    <t>M**** C******</t>
  </si>
  <si>
    <t>********322</t>
  </si>
  <si>
    <t>M*** C** T*****</t>
  </si>
  <si>
    <t>M*** K******</t>
  </si>
  <si>
    <t>S**** U**** B******</t>
  </si>
  <si>
    <t>UÇAK TEKOLOJİSİ PR.</t>
  </si>
  <si>
    <t xml:space="preserve">UÇAK TEKOLOJİSİ </t>
  </si>
  <si>
    <t>********672</t>
  </si>
  <si>
    <t>Ö*** S*** A****</t>
  </si>
  <si>
    <t>********240</t>
  </si>
  <si>
    <t>F**** Ç******</t>
  </si>
  <si>
    <t>UÇUŞ HAREKAT YÖNETİCİLİĞİ PR.</t>
  </si>
  <si>
    <t xml:space="preserve">UÇUŞ HAREKAT YÖNETİCİLİĞİ </t>
  </si>
  <si>
    <t>********062</t>
  </si>
  <si>
    <t>Ü*** Y*****</t>
  </si>
  <si>
    <t>********190</t>
  </si>
  <si>
    <t>Y**** G**** Y*****</t>
  </si>
  <si>
    <t>O**** N*** A*****</t>
  </si>
  <si>
    <t>M****** Ç****</t>
  </si>
  <si>
    <t>UYGULAMALI RUSÇA VE ÇEVİRMENLİK PR.</t>
  </si>
  <si>
    <t xml:space="preserve">UYGULAMALI RUSÇA VE ÇEVİRMENLİK </t>
  </si>
  <si>
    <t>B**** A****</t>
  </si>
  <si>
    <t>T***** 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</si>
</sst>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2"/>
      <color theme="1"/>
      <name val="Calibri"/>
      <family val="2"/>
      <charset val="162"/>
      <scheme val="minor"/>
    </font>
    <font>
      <sz val="12"/>
      <color theme="1"/>
      <name val="Calibri"/>
      <family val="2"/>
      <charset val="162"/>
      <scheme val="minor"/>
    </font>
    <font>
      <b/>
      <sz val="12"/>
      <color theme="1"/>
      <name val="Calibri"/>
      <family val="2"/>
      <charset val="162"/>
      <scheme val="minor"/>
    </font>
    <font>
      <b/>
      <sz val="11"/>
      <color theme="1"/>
      <name val="Calibri"/>
      <family val="2"/>
      <charset val="162"/>
      <scheme val="minor"/>
    </font>
    <font>
      <b/>
      <sz val="14"/>
      <color theme="1"/>
      <name val="Calibri"/>
      <family val="2"/>
      <charset val="162"/>
      <scheme val="minor"/>
    </font>
    <font>
      <b/>
      <sz val="12"/>
      <color rgb="FFFF0000"/>
      <name val="Calibri"/>
      <charset val="162"/>
      <scheme val="minor"/>
    </font>
    <font>
      <sz val="11"/>
      <color theme="1"/>
      <name val="Calibri"/>
      <family val="2"/>
      <charset val="162"/>
      <scheme val="minor"/>
    </font>
    <font>
      <sz val="11"/>
      <name val="Calibri"/>
      <family val="2"/>
      <charset val="162"/>
      <scheme val="minor"/>
    </font>
    <font>
      <b/>
      <sz val="11"/>
      <name val="Calibri"/>
      <family val="2"/>
      <charset val="162"/>
      <scheme val="minor"/>
    </font>
    <font>
      <sz val="12"/>
      <color theme="1" tint="0.14999847407452621"/>
      <name val="Calibri"/>
      <family val="2"/>
      <charset val="162"/>
      <scheme val="minor"/>
    </font>
    <font>
      <sz val="11"/>
      <color theme="1" tint="0.1499984740745262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theme="5"/>
      </top>
      <bottom/>
      <diagonal/>
    </border>
    <border>
      <left/>
      <right style="thin">
        <color auto="1"/>
      </right>
      <top style="thin">
        <color theme="5"/>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style="medium">
        <color auto="1"/>
      </bottom>
      <diagonal/>
    </border>
    <border>
      <left/>
      <right/>
      <top style="thin">
        <color auto="1"/>
      </top>
      <bottom/>
      <diagonal/>
    </border>
  </borders>
  <cellStyleXfs count="1">
    <xf numFmtId="0" fontId="0" fillId="0" borderId="0"/>
  </cellStyleXfs>
  <cellXfs count="168">
    <xf numFmtId="0" fontId="0" fillId="0" borderId="0" xfId="0"/>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xf numFmtId="0" fontId="6" fillId="0" borderId="0" xfId="0" applyFont="1" applyAlignment="1">
      <alignment horizontal="center"/>
    </xf>
    <xf numFmtId="0" fontId="7" fillId="0" borderId="0" xfId="0" applyFont="1"/>
    <xf numFmtId="164" fontId="6" fillId="0" borderId="0" xfId="0" applyNumberFormat="1" applyFont="1"/>
    <xf numFmtId="0" fontId="3"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14" fontId="3" fillId="0" borderId="0" xfId="0"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6" fillId="0" borderId="0" xfId="0" applyFont="1" applyAlignment="1"/>
    <xf numFmtId="0" fontId="6" fillId="0" borderId="0" xfId="0" applyFont="1" applyFill="1" applyBorder="1" applyAlignment="1">
      <alignment horizontal="center"/>
    </xf>
    <xf numFmtId="164" fontId="6" fillId="0" borderId="0" xfId="0" applyNumberFormat="1" applyFont="1" applyFill="1" applyBorder="1" applyAlignment="1">
      <alignment horizontal="center"/>
    </xf>
    <xf numFmtId="0" fontId="8" fillId="2" borderId="3" xfId="0" applyFont="1" applyFill="1" applyBorder="1" applyAlignment="1">
      <alignment horizontal="left"/>
    </xf>
    <xf numFmtId="0" fontId="8" fillId="2" borderId="4" xfId="0" applyFont="1" applyFill="1" applyBorder="1" applyAlignment="1">
      <alignment horizontal="left"/>
    </xf>
    <xf numFmtId="0" fontId="8" fillId="2" borderId="4" xfId="0" applyFont="1" applyFill="1" applyBorder="1" applyAlignment="1">
      <alignment horizontal="center"/>
    </xf>
    <xf numFmtId="0" fontId="8" fillId="2" borderId="5" xfId="0" applyFont="1" applyFill="1" applyBorder="1" applyAlignment="1">
      <alignment horizont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xf>
    <xf numFmtId="0" fontId="6" fillId="0" borderId="2" xfId="0" applyFont="1" applyFill="1" applyBorder="1" applyAlignment="1">
      <alignment horizontal="center"/>
    </xf>
    <xf numFmtId="0" fontId="9" fillId="0" borderId="2" xfId="0" applyFont="1" applyBorder="1" applyAlignment="1">
      <alignment horizontal="center" vertical="center" wrapText="1"/>
    </xf>
    <xf numFmtId="0" fontId="6" fillId="0" borderId="8" xfId="0" applyFont="1" applyFill="1" applyBorder="1" applyAlignment="1"/>
    <xf numFmtId="0" fontId="6" fillId="0" borderId="2" xfId="0" applyFont="1" applyFill="1" applyBorder="1" applyAlignment="1"/>
    <xf numFmtId="0"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20" fontId="6" fillId="0" borderId="2" xfId="0" applyNumberFormat="1" applyFont="1" applyFill="1" applyBorder="1" applyAlignment="1">
      <alignment horizontal="center"/>
    </xf>
    <xf numFmtId="0" fontId="6" fillId="0" borderId="0" xfId="0" applyFont="1" applyFill="1" applyBorder="1" applyAlignment="1"/>
    <xf numFmtId="0" fontId="0" fillId="0" borderId="2" xfId="0" applyNumberFormat="1" applyBorder="1" applyAlignment="1">
      <alignment horizontal="center" vertical="center" wrapText="1"/>
    </xf>
    <xf numFmtId="0" fontId="0" fillId="3" borderId="2" xfId="0"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9" xfId="0" applyFont="1" applyFill="1" applyBorder="1" applyAlignment="1">
      <alignment horizontal="center"/>
    </xf>
    <xf numFmtId="0" fontId="9" fillId="0" borderId="9" xfId="0" applyFont="1" applyBorder="1" applyAlignment="1">
      <alignment horizontal="center" vertical="center" wrapText="1"/>
    </xf>
    <xf numFmtId="0" fontId="6" fillId="0" borderId="9" xfId="0" applyFont="1" applyFill="1" applyBorder="1" applyAlignment="1"/>
    <xf numFmtId="0" fontId="7" fillId="0" borderId="2" xfId="0" applyFont="1" applyFill="1" applyBorder="1" applyAlignment="1">
      <alignment horizontal="center"/>
    </xf>
    <xf numFmtId="0" fontId="1" fillId="3" borderId="2" xfId="0" applyFont="1" applyFill="1" applyBorder="1" applyAlignment="1">
      <alignment horizontal="center" vertical="center" wrapText="1"/>
    </xf>
    <xf numFmtId="0" fontId="3" fillId="0" borderId="10" xfId="0" applyFont="1" applyFill="1" applyBorder="1" applyAlignment="1">
      <alignment horizontal="center"/>
    </xf>
    <xf numFmtId="0" fontId="6" fillId="0" borderId="10" xfId="0" applyFont="1" applyFill="1" applyBorder="1" applyAlignment="1">
      <alignment horizontal="center"/>
    </xf>
    <xf numFmtId="0" fontId="1" fillId="3" borderId="10" xfId="0" applyFont="1" applyFill="1" applyBorder="1" applyAlignment="1">
      <alignment horizontal="center" vertical="center" wrapText="1"/>
    </xf>
    <xf numFmtId="0" fontId="6" fillId="0" borderId="10" xfId="0" applyFont="1" applyFill="1" applyBorder="1" applyAlignment="1"/>
    <xf numFmtId="0" fontId="7" fillId="0" borderId="10" xfId="0" applyFont="1" applyFill="1" applyBorder="1" applyAlignment="1">
      <alignment horizontal="center"/>
    </xf>
    <xf numFmtId="20" fontId="6" fillId="0" borderId="11" xfId="0" applyNumberFormat="1" applyFont="1" applyFill="1" applyBorder="1" applyAlignment="1">
      <alignment horizontal="center"/>
    </xf>
    <xf numFmtId="0" fontId="6" fillId="0" borderId="12" xfId="0" applyFont="1" applyFill="1" applyBorder="1" applyAlignment="1">
      <alignment horizontal="center"/>
    </xf>
    <xf numFmtId="0" fontId="9" fillId="0" borderId="1" xfId="0" applyFont="1" applyBorder="1" applyAlignment="1">
      <alignment horizontal="center" vertical="center" wrapText="1"/>
    </xf>
    <xf numFmtId="0"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3" fillId="0" borderId="2" xfId="0" applyFont="1" applyFill="1" applyBorder="1" applyAlignment="1">
      <alignment horizontal="center" vertical="center"/>
    </xf>
    <xf numFmtId="0" fontId="0" fillId="0" borderId="2" xfId="0" applyNumberFormat="1" applyBorder="1" applyAlignment="1">
      <alignment horizontal="center" vertical="center"/>
    </xf>
    <xf numFmtId="0" fontId="0" fillId="3" borderId="2" xfId="0" applyFill="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3" fillId="0" borderId="11" xfId="0" applyFont="1" applyFill="1" applyBorder="1" applyAlignment="1">
      <alignment horizontal="center" vertical="center"/>
    </xf>
    <xf numFmtId="0" fontId="6" fillId="0" borderId="11" xfId="0" applyFont="1" applyFill="1" applyBorder="1" applyAlignment="1">
      <alignment horizontal="center"/>
    </xf>
    <xf numFmtId="0" fontId="1" fillId="3" borderId="11" xfId="0" applyFont="1" applyFill="1" applyBorder="1" applyAlignment="1">
      <alignment horizontal="center" vertical="center"/>
    </xf>
    <xf numFmtId="0" fontId="7" fillId="0" borderId="11" xfId="0" applyFont="1" applyFill="1" applyBorder="1" applyAlignment="1">
      <alignment horizontal="center"/>
    </xf>
    <xf numFmtId="0" fontId="3" fillId="0" borderId="0" xfId="0" applyFont="1" applyFill="1" applyBorder="1" applyAlignment="1">
      <alignment horizontal="center" vertical="center"/>
    </xf>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7" xfId="0" applyFont="1" applyFill="1" applyBorder="1" applyAlignment="1">
      <alignment horizontal="center"/>
    </xf>
    <xf numFmtId="0" fontId="6" fillId="0" borderId="2" xfId="0" applyFont="1" applyBorder="1" applyAlignment="1">
      <alignment horizontal="center"/>
    </xf>
    <xf numFmtId="20" fontId="6" fillId="0" borderId="18" xfId="0" applyNumberFormat="1" applyFont="1" applyFill="1" applyBorder="1" applyAlignment="1">
      <alignment horizontal="center"/>
    </xf>
    <xf numFmtId="0" fontId="3" fillId="0" borderId="2" xfId="0" applyFont="1" applyBorder="1" applyAlignment="1">
      <alignment horizontal="center"/>
    </xf>
    <xf numFmtId="0" fontId="6" fillId="0" borderId="2" xfId="0" applyFont="1" applyBorder="1"/>
    <xf numFmtId="0" fontId="6" fillId="0" borderId="11" xfId="0" applyFont="1" applyBorder="1" applyAlignment="1">
      <alignment horizontal="center"/>
    </xf>
    <xf numFmtId="0" fontId="6" fillId="0" borderId="6" xfId="0" applyFont="1" applyFill="1" applyBorder="1" applyAlignment="1">
      <alignment horizontal="center"/>
    </xf>
    <xf numFmtId="2" fontId="7" fillId="0" borderId="2" xfId="0" applyNumberFormat="1" applyFont="1" applyFill="1" applyBorder="1" applyAlignment="1">
      <alignment horizontal="center"/>
    </xf>
    <xf numFmtId="164" fontId="7" fillId="0" borderId="2" xfId="0" applyNumberFormat="1" applyFont="1" applyFill="1" applyBorder="1" applyAlignment="1">
      <alignment horizontal="center"/>
    </xf>
    <xf numFmtId="0" fontId="7" fillId="0" borderId="2" xfId="0" applyFont="1" applyFill="1" applyBorder="1" applyAlignment="1">
      <alignment horizontal="center"/>
    </xf>
    <xf numFmtId="20" fontId="7" fillId="0" borderId="7" xfId="0" applyNumberFormat="1" applyFont="1" applyFill="1" applyBorder="1" applyAlignment="1">
      <alignment horizontal="center"/>
    </xf>
    <xf numFmtId="0" fontId="10" fillId="3" borderId="2" xfId="0" applyFont="1" applyFill="1" applyBorder="1" applyAlignment="1">
      <alignment horizontal="center" vertical="center" wrapText="1"/>
    </xf>
    <xf numFmtId="0" fontId="6" fillId="0" borderId="19" xfId="0" applyFont="1" applyFill="1" applyBorder="1" applyAlignment="1">
      <alignment horizontal="center"/>
    </xf>
    <xf numFmtId="0" fontId="10" fillId="3" borderId="11" xfId="0" applyFont="1" applyFill="1" applyBorder="1" applyAlignment="1">
      <alignment horizontal="center" vertical="center" wrapText="1"/>
    </xf>
    <xf numFmtId="20" fontId="7" fillId="0" borderId="20" xfId="0" applyNumberFormat="1" applyFont="1" applyFill="1" applyBorder="1" applyAlignment="1">
      <alignment horizontal="center"/>
    </xf>
    <xf numFmtId="0" fontId="0" fillId="0" borderId="21" xfId="0" applyBorder="1" applyAlignment="1">
      <alignment horizontal="center" vertical="center" wrapText="1"/>
    </xf>
    <xf numFmtId="0" fontId="0" fillId="0" borderId="22" xfId="0" applyNumberFormat="1" applyBorder="1" applyAlignment="1">
      <alignment horizontal="center" vertical="center" wrapText="1"/>
    </xf>
    <xf numFmtId="0" fontId="0" fillId="0" borderId="23" xfId="0" applyBorder="1" applyAlignment="1">
      <alignment horizontal="center" vertical="center" wrapText="1"/>
    </xf>
    <xf numFmtId="0" fontId="0" fillId="0" borderId="21" xfId="0" applyFont="1" applyBorder="1" applyAlignment="1">
      <alignment horizontal="center" vertical="center" wrapText="1"/>
    </xf>
    <xf numFmtId="0" fontId="8" fillId="2" borderId="24" xfId="0" applyFont="1" applyFill="1" applyBorder="1" applyAlignment="1">
      <alignment horizontal="left"/>
    </xf>
    <xf numFmtId="0" fontId="8" fillId="2" borderId="25" xfId="0" applyFont="1" applyFill="1" applyBorder="1" applyAlignment="1">
      <alignment horizontal="left"/>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8" fillId="2" borderId="2" xfId="0" applyFont="1" applyFill="1" applyBorder="1" applyAlignment="1">
      <alignment horizontal="left"/>
    </xf>
    <xf numFmtId="0" fontId="8" fillId="2" borderId="2" xfId="0" applyFont="1" applyFill="1" applyBorder="1" applyAlignment="1">
      <alignment horizontal="center"/>
    </xf>
    <xf numFmtId="0" fontId="9"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0" fillId="3" borderId="2" xfId="0" applyNumberForma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0" fontId="1" fillId="3" borderId="11" xfId="0" applyNumberFormat="1" applyFont="1" applyFill="1" applyBorder="1" applyAlignment="1">
      <alignment horizontal="center" vertical="center" wrapText="1"/>
    </xf>
    <xf numFmtId="0" fontId="0" fillId="3" borderId="26" xfId="0" applyNumberFormat="1" applyFill="1" applyBorder="1" applyAlignment="1">
      <alignment horizontal="center" vertical="center"/>
    </xf>
    <xf numFmtId="0" fontId="0" fillId="3" borderId="27" xfId="0" applyFill="1" applyBorder="1" applyAlignment="1">
      <alignment horizontal="center" vertical="center"/>
    </xf>
    <xf numFmtId="0" fontId="0" fillId="0" borderId="21" xfId="0" applyBorder="1" applyAlignment="1">
      <alignment horizontal="center" vertical="center"/>
    </xf>
    <xf numFmtId="0" fontId="9" fillId="0" borderId="11" xfId="0" applyFont="1" applyBorder="1" applyAlignment="1">
      <alignment horizontal="center" vertical="center" wrapText="1"/>
    </xf>
    <xf numFmtId="0" fontId="0" fillId="0" borderId="11" xfId="0" applyNumberFormat="1" applyBorder="1" applyAlignment="1">
      <alignment horizontal="center" vertical="center"/>
    </xf>
    <xf numFmtId="0" fontId="0" fillId="0" borderId="11" xfId="0" applyBorder="1" applyAlignment="1">
      <alignment horizontal="center" vertical="center"/>
    </xf>
    <xf numFmtId="0" fontId="0" fillId="3" borderId="2" xfId="0" applyNumberFormat="1" applyFill="1" applyBorder="1" applyAlignment="1">
      <alignment horizontal="center" vertical="center"/>
    </xf>
    <xf numFmtId="0" fontId="9" fillId="0" borderId="11" xfId="0" applyNumberFormat="1" applyFon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Border="1" applyAlignment="1">
      <alignment horizontal="center" vertical="center" wrapText="1"/>
    </xf>
    <xf numFmtId="0" fontId="0" fillId="0" borderId="26" xfId="0" applyNumberFormat="1" applyFont="1" applyBorder="1" applyAlignment="1">
      <alignment horizontal="center" vertical="center" wrapText="1"/>
    </xf>
    <xf numFmtId="0" fontId="0" fillId="0" borderId="27" xfId="0" applyFont="1" applyBorder="1" applyAlignment="1">
      <alignment horizontal="center" vertical="center" wrapText="1"/>
    </xf>
    <xf numFmtId="0" fontId="1" fillId="0" borderId="11" xfId="0" applyNumberFormat="1" applyFont="1" applyBorder="1" applyAlignment="1">
      <alignment horizontal="center" vertical="center" wrapText="1"/>
    </xf>
    <xf numFmtId="2" fontId="0" fillId="3" borderId="26" xfId="0" applyNumberFormat="1" applyFont="1" applyFill="1" applyBorder="1" applyAlignment="1">
      <alignment wrapText="1"/>
    </xf>
    <xf numFmtId="0" fontId="7" fillId="0" borderId="2" xfId="0" applyFont="1" applyFill="1" applyBorder="1" applyAlignment="1"/>
    <xf numFmtId="0" fontId="7" fillId="0" borderId="28" xfId="0" applyFont="1" applyFill="1" applyBorder="1" applyAlignment="1">
      <alignment horizontal="center"/>
    </xf>
    <xf numFmtId="0" fontId="7" fillId="0" borderId="29" xfId="0" applyFont="1" applyFill="1" applyBorder="1" applyAlignment="1">
      <alignment horizontal="center"/>
    </xf>
    <xf numFmtId="0" fontId="7" fillId="0" borderId="21" xfId="0" applyFont="1" applyFill="1" applyBorder="1" applyAlignment="1">
      <alignment horizontal="center"/>
    </xf>
    <xf numFmtId="0" fontId="9" fillId="0" borderId="0" xfId="0" applyNumberFormat="1" applyFont="1" applyBorder="1" applyAlignment="1">
      <alignment horizontal="center" vertical="center" wrapText="1"/>
    </xf>
    <xf numFmtId="0" fontId="7" fillId="0" borderId="0" xfId="0" applyFont="1" applyFill="1" applyBorder="1" applyAlignment="1">
      <alignment horizontal="center"/>
    </xf>
    <xf numFmtId="0" fontId="8" fillId="2" borderId="28" xfId="0" applyFont="1" applyFill="1" applyBorder="1" applyAlignment="1">
      <alignment horizontal="center"/>
    </xf>
    <xf numFmtId="0" fontId="8" fillId="2" borderId="29" xfId="0" applyFont="1" applyFill="1" applyBorder="1" applyAlignment="1">
      <alignment horizontal="center"/>
    </xf>
    <xf numFmtId="0" fontId="8" fillId="2" borderId="21" xfId="0" applyFont="1" applyFill="1" applyBorder="1" applyAlignment="1">
      <alignment horizontal="center"/>
    </xf>
    <xf numFmtId="0" fontId="0" fillId="3" borderId="27" xfId="0" applyFill="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30" xfId="0" applyFont="1" applyBorder="1" applyAlignment="1">
      <alignment horizontal="center" vertical="center" wrapText="1"/>
    </xf>
    <xf numFmtId="0" fontId="7" fillId="0" borderId="0" xfId="0" applyFont="1" applyFill="1" applyBorder="1" applyAlignment="1">
      <alignment horizontal="center"/>
    </xf>
    <xf numFmtId="0" fontId="7" fillId="0" borderId="9" xfId="0" applyFont="1" applyFill="1" applyBorder="1" applyAlignment="1">
      <alignment horizontal="center"/>
    </xf>
    <xf numFmtId="0" fontId="3" fillId="0" borderId="9" xfId="0" applyFont="1" applyFill="1" applyBorder="1" applyAlignment="1">
      <alignment horizontal="center" vertical="center"/>
    </xf>
    <xf numFmtId="0" fontId="9" fillId="0" borderId="9" xfId="0" applyNumberFormat="1" applyFont="1" applyBorder="1" applyAlignment="1">
      <alignment horizontal="center" vertical="center" wrapText="1"/>
    </xf>
    <xf numFmtId="0" fontId="6" fillId="0" borderId="31" xfId="0" applyFont="1" applyFill="1" applyBorder="1" applyAlignment="1">
      <alignment horizontal="center"/>
    </xf>
    <xf numFmtId="0" fontId="7"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6" fillId="0" borderId="11" xfId="0" applyFont="1" applyFill="1" applyBorder="1" applyAlignment="1"/>
    <xf numFmtId="0" fontId="0" fillId="0" borderId="26" xfId="0" applyNumberFormat="1" applyFont="1" applyBorder="1" applyAlignment="1">
      <alignment horizontal="center" vertical="center"/>
    </xf>
    <xf numFmtId="0" fontId="0" fillId="0" borderId="27" xfId="0" applyBorder="1" applyAlignment="1">
      <alignment horizontal="center" vertical="center"/>
    </xf>
    <xf numFmtId="0" fontId="0" fillId="0" borderId="11" xfId="0" applyNumberFormat="1" applyBorder="1" applyAlignment="1">
      <alignment horizontal="center" vertical="center" wrapText="1"/>
    </xf>
    <xf numFmtId="0" fontId="0" fillId="0" borderId="32" xfId="0" applyBorder="1" applyAlignment="1">
      <alignment horizontal="center" vertical="center" wrapText="1"/>
    </xf>
    <xf numFmtId="0" fontId="0" fillId="0" borderId="32" xfId="0" applyFont="1" applyBorder="1" applyAlignment="1">
      <alignment horizontal="center" vertical="center" wrapText="1"/>
    </xf>
    <xf numFmtId="0" fontId="9" fillId="0" borderId="31" xfId="0" applyNumberFormat="1" applyFont="1" applyBorder="1" applyAlignment="1">
      <alignment horizontal="center" vertical="center" wrapText="1"/>
    </xf>
    <xf numFmtId="0" fontId="6" fillId="0" borderId="33" xfId="0" applyFont="1" applyFill="1" applyBorder="1" applyAlignment="1">
      <alignment horizontal="center"/>
    </xf>
    <xf numFmtId="0" fontId="0" fillId="0" borderId="33"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6" fillId="0" borderId="33" xfId="0" applyFont="1" applyFill="1" applyBorder="1" applyAlignment="1"/>
    <xf numFmtId="20" fontId="6" fillId="0" borderId="21" xfId="0" applyNumberFormat="1" applyFont="1" applyFill="1" applyBorder="1" applyAlignment="1">
      <alignment horizontal="center"/>
    </xf>
    <xf numFmtId="0" fontId="0" fillId="0" borderId="11" xfId="0" applyFont="1" applyFill="1" applyBorder="1" applyAlignment="1"/>
    <xf numFmtId="0" fontId="0" fillId="0" borderId="0" xfId="0" applyFont="1" applyFill="1" applyBorder="1" applyAlignment="1"/>
    <xf numFmtId="20" fontId="6" fillId="0" borderId="0" xfId="0" applyNumberFormat="1" applyFont="1" applyFill="1" applyBorder="1" applyAlignment="1">
      <alignment horizontal="center"/>
    </xf>
    <xf numFmtId="0" fontId="0" fillId="0" borderId="33" xfId="0" applyFont="1" applyFill="1" applyBorder="1" applyAlignment="1"/>
    <xf numFmtId="0" fontId="0" fillId="0" borderId="11" xfId="0" applyFont="1" applyFill="1" applyBorder="1" applyAlignment="1">
      <alignment horizontal="center"/>
    </xf>
    <xf numFmtId="0" fontId="8" fillId="2" borderId="28" xfId="0" applyFont="1" applyFill="1" applyBorder="1" applyAlignment="1">
      <alignment horizontal="left"/>
    </xf>
    <xf numFmtId="0" fontId="8" fillId="2" borderId="21" xfId="0" applyFont="1" applyFill="1" applyBorder="1" applyAlignment="1">
      <alignment horizontal="left"/>
    </xf>
    <xf numFmtId="0" fontId="0" fillId="0" borderId="11" xfId="0" applyNumberFormat="1" applyFont="1" applyBorder="1" applyAlignment="1">
      <alignment horizontal="center" vertical="center"/>
    </xf>
    <xf numFmtId="0" fontId="0" fillId="0" borderId="32" xfId="0" applyBorder="1" applyAlignment="1">
      <alignment horizontal="center" vertical="center"/>
    </xf>
    <xf numFmtId="0" fontId="3" fillId="0" borderId="9" xfId="0" applyFont="1" applyFill="1" applyBorder="1" applyAlignment="1">
      <alignment horizontal="center" vertical="center" wrapText="1"/>
    </xf>
    <xf numFmtId="0" fontId="0" fillId="0" borderId="2" xfId="0" applyFont="1" applyFill="1" applyBorder="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8"/>
  <sheetViews>
    <sheetView tabSelected="1" workbookViewId="0">
      <selection activeCell="G8" sqref="G8"/>
    </sheetView>
  </sheetViews>
  <sheetFormatPr baseColWidth="10" defaultRowHeight="15" x14ac:dyDescent="0"/>
  <cols>
    <col min="1" max="1" width="25.5" style="5" customWidth="1"/>
    <col min="2" max="2" width="47.1640625" style="5" customWidth="1"/>
    <col min="3" max="3" width="17.1640625" style="5" customWidth="1"/>
    <col min="4" max="4" width="17.1640625" style="5" hidden="1" customWidth="1"/>
    <col min="5" max="5" width="22.6640625" style="5" bestFit="1" customWidth="1"/>
    <col min="6" max="6" width="11.1640625" style="5" bestFit="1" customWidth="1"/>
    <col min="7" max="7" width="10.1640625" style="8" bestFit="1" customWidth="1"/>
    <col min="8" max="8" width="12.33203125" style="5" customWidth="1"/>
    <col min="9" max="9" width="48.1640625" style="5" customWidth="1"/>
    <col min="10" max="10" width="10.33203125" style="6" bestFit="1" customWidth="1"/>
  </cols>
  <sheetData>
    <row r="1" spans="1:10">
      <c r="A1" s="1"/>
      <c r="B1" s="2"/>
      <c r="C1" s="2"/>
      <c r="D1" s="2"/>
      <c r="E1" s="2"/>
      <c r="F1" s="2"/>
      <c r="G1" s="2"/>
      <c r="H1" s="2"/>
      <c r="I1" s="2"/>
      <c r="J1" s="2"/>
    </row>
    <row r="2" spans="1:10" ht="64" customHeight="1">
      <c r="A2" s="3" t="s">
        <v>0</v>
      </c>
      <c r="B2" s="3"/>
      <c r="C2" s="3"/>
      <c r="D2" s="3"/>
      <c r="E2" s="3"/>
      <c r="F2" s="3"/>
      <c r="G2" s="3"/>
      <c r="H2" s="3"/>
      <c r="I2" s="3"/>
      <c r="J2" s="3"/>
    </row>
    <row r="3" spans="1:10" ht="151" customHeight="1">
      <c r="A3" s="4" t="s">
        <v>1</v>
      </c>
      <c r="B3" s="4"/>
      <c r="C3" s="4"/>
      <c r="D3" s="4"/>
      <c r="E3" s="4"/>
      <c r="F3" s="4"/>
      <c r="G3" s="4"/>
      <c r="H3" s="4"/>
      <c r="I3" s="4"/>
      <c r="J3" s="4"/>
    </row>
    <row r="4" spans="1:10">
      <c r="B4" s="6"/>
      <c r="E4" s="7"/>
    </row>
    <row r="5" spans="1:10">
      <c r="B5" s="6"/>
      <c r="C5" s="9"/>
      <c r="D5" s="10"/>
      <c r="E5" s="10"/>
      <c r="F5" s="10"/>
      <c r="G5" s="10"/>
      <c r="H5" s="10"/>
      <c r="I5" s="11"/>
      <c r="J5" s="9"/>
    </row>
    <row r="6" spans="1:10">
      <c r="B6" s="6"/>
      <c r="C6" s="9"/>
      <c r="D6" s="9" t="s">
        <v>2</v>
      </c>
      <c r="E6" s="12"/>
      <c r="F6" s="12"/>
      <c r="G6" s="12"/>
      <c r="H6" s="12"/>
      <c r="I6" s="11"/>
      <c r="J6" s="9"/>
    </row>
    <row r="7" spans="1:10">
      <c r="B7" s="6"/>
      <c r="C7" s="13"/>
      <c r="D7" s="13" t="s">
        <v>3</v>
      </c>
      <c r="E7" s="14"/>
      <c r="F7" s="14"/>
      <c r="G7" s="14"/>
      <c r="H7" s="14"/>
      <c r="I7" s="15"/>
    </row>
    <row r="8" spans="1:10">
      <c r="A8" s="9"/>
      <c r="B8" s="16"/>
      <c r="C8" s="16"/>
      <c r="D8" s="16"/>
      <c r="E8" s="16"/>
      <c r="F8" s="16"/>
      <c r="G8" s="17"/>
      <c r="H8" s="16"/>
      <c r="I8" s="16"/>
      <c r="J8" s="16"/>
    </row>
    <row r="9" spans="1:10" ht="16" thickBot="1"/>
    <row r="10" spans="1:10">
      <c r="A10" s="18" t="s">
        <v>4</v>
      </c>
      <c r="B10" s="19"/>
      <c r="C10" s="20"/>
      <c r="D10" s="20"/>
      <c r="E10" s="20"/>
      <c r="F10" s="20"/>
      <c r="G10" s="20"/>
      <c r="H10" s="20"/>
      <c r="I10" s="20"/>
      <c r="J10" s="21"/>
    </row>
    <row r="11" spans="1:10">
      <c r="A11" s="22" t="s">
        <v>5</v>
      </c>
      <c r="B11" s="23" t="s">
        <v>6</v>
      </c>
      <c r="C11" s="23" t="s">
        <v>7</v>
      </c>
      <c r="D11" s="23" t="s">
        <v>7</v>
      </c>
      <c r="E11" s="24" t="s">
        <v>8</v>
      </c>
      <c r="F11" s="23" t="s">
        <v>9</v>
      </c>
      <c r="G11" s="25" t="s">
        <v>10</v>
      </c>
      <c r="H11" s="23" t="s">
        <v>11</v>
      </c>
      <c r="I11" s="23" t="s">
        <v>12</v>
      </c>
      <c r="J11" s="26" t="s">
        <v>13</v>
      </c>
    </row>
    <row r="12" spans="1:10" ht="16" thickBot="1">
      <c r="A12" s="27">
        <v>1</v>
      </c>
      <c r="B12" s="28" t="s">
        <v>14</v>
      </c>
      <c r="C12" s="29" t="s">
        <v>15</v>
      </c>
      <c r="D12" s="30"/>
      <c r="E12" s="31" t="s">
        <v>16</v>
      </c>
      <c r="F12" s="32">
        <v>68.73</v>
      </c>
      <c r="G12" s="33">
        <v>85.284000000000006</v>
      </c>
      <c r="H12" s="31">
        <f>ROUND(0.3*F12+0.7*G12,3)</f>
        <v>80.317999999999998</v>
      </c>
      <c r="I12" s="31" t="s">
        <v>17</v>
      </c>
      <c r="J12" s="34">
        <v>0.41666666666666669</v>
      </c>
    </row>
    <row r="13" spans="1:10">
      <c r="A13" s="27">
        <v>2</v>
      </c>
      <c r="B13" s="28" t="s">
        <v>14</v>
      </c>
      <c r="C13" s="29" t="s">
        <v>18</v>
      </c>
      <c r="D13" s="35"/>
      <c r="E13" s="31" t="s">
        <v>19</v>
      </c>
      <c r="F13" s="32">
        <v>85.3</v>
      </c>
      <c r="G13" s="33">
        <v>77.826999999999998</v>
      </c>
      <c r="H13" s="31">
        <f t="shared" ref="H13:H21" si="0">ROUND(0.3*F13+0.7*G13,3)</f>
        <v>80.069000000000003</v>
      </c>
      <c r="I13" s="31" t="s">
        <v>17</v>
      </c>
      <c r="J13" s="34">
        <v>0.41666666666666669</v>
      </c>
    </row>
    <row r="14" spans="1:10">
      <c r="A14" s="27">
        <v>3</v>
      </c>
      <c r="B14" s="28" t="s">
        <v>14</v>
      </c>
      <c r="C14" s="29" t="s">
        <v>20</v>
      </c>
      <c r="D14" s="35"/>
      <c r="E14" s="31" t="s">
        <v>21</v>
      </c>
      <c r="F14" s="32">
        <v>78.7</v>
      </c>
      <c r="G14" s="33">
        <v>79.015000000000001</v>
      </c>
      <c r="H14" s="31">
        <f t="shared" si="0"/>
        <v>78.921000000000006</v>
      </c>
      <c r="I14" s="31" t="s">
        <v>17</v>
      </c>
      <c r="J14" s="34">
        <v>0.41666666666666702</v>
      </c>
    </row>
    <row r="15" spans="1:10">
      <c r="A15" s="27">
        <v>4</v>
      </c>
      <c r="B15" s="28" t="s">
        <v>14</v>
      </c>
      <c r="C15" s="29" t="s">
        <v>22</v>
      </c>
      <c r="D15" s="35"/>
      <c r="E15" s="31" t="s">
        <v>23</v>
      </c>
      <c r="F15" s="36">
        <v>90.1</v>
      </c>
      <c r="G15" s="37">
        <v>70.787999999999997</v>
      </c>
      <c r="H15" s="31">
        <f t="shared" si="0"/>
        <v>76.581999999999994</v>
      </c>
      <c r="I15" s="31" t="s">
        <v>17</v>
      </c>
      <c r="J15" s="34">
        <v>0.41666666666666702</v>
      </c>
    </row>
    <row r="16" spans="1:10">
      <c r="A16" s="27">
        <v>5</v>
      </c>
      <c r="B16" s="28" t="s">
        <v>14</v>
      </c>
      <c r="C16" s="38" t="s">
        <v>24</v>
      </c>
      <c r="D16" s="35"/>
      <c r="E16" s="31" t="s">
        <v>25</v>
      </c>
      <c r="F16" s="39">
        <v>91.6</v>
      </c>
      <c r="G16" s="40">
        <v>70</v>
      </c>
      <c r="H16" s="31">
        <f t="shared" si="0"/>
        <v>76.48</v>
      </c>
      <c r="I16" s="31" t="s">
        <v>17</v>
      </c>
      <c r="J16" s="34">
        <v>0.41666666666666702</v>
      </c>
    </row>
    <row r="17" spans="1:10">
      <c r="A17" s="27">
        <v>6</v>
      </c>
      <c r="B17" s="28" t="s">
        <v>14</v>
      </c>
      <c r="C17" s="41" t="s">
        <v>26</v>
      </c>
      <c r="D17" s="35"/>
      <c r="E17" s="31" t="s">
        <v>27</v>
      </c>
      <c r="F17" s="36">
        <v>73.599999999999994</v>
      </c>
      <c r="G17" s="42">
        <v>76.613</v>
      </c>
      <c r="H17" s="31">
        <f t="shared" si="0"/>
        <v>75.709000000000003</v>
      </c>
      <c r="I17" s="31" t="s">
        <v>17</v>
      </c>
      <c r="J17" s="34">
        <v>0.41666666666666702</v>
      </c>
    </row>
    <row r="18" spans="1:10">
      <c r="A18" s="27">
        <v>7</v>
      </c>
      <c r="B18" s="28" t="s">
        <v>14</v>
      </c>
      <c r="C18" s="41" t="s">
        <v>28</v>
      </c>
      <c r="D18" s="35"/>
      <c r="E18" s="31" t="s">
        <v>29</v>
      </c>
      <c r="F18" s="36">
        <v>80.7</v>
      </c>
      <c r="G18" s="42">
        <v>70.787999999999997</v>
      </c>
      <c r="H18" s="31">
        <f t="shared" si="0"/>
        <v>73.762</v>
      </c>
      <c r="I18" s="31" t="s">
        <v>17</v>
      </c>
      <c r="J18" s="34">
        <v>0.41666666666666702</v>
      </c>
    </row>
    <row r="19" spans="1:10">
      <c r="A19" s="27">
        <v>8</v>
      </c>
      <c r="B19" s="28" t="s">
        <v>14</v>
      </c>
      <c r="C19" s="29" t="s">
        <v>30</v>
      </c>
      <c r="D19" s="35"/>
      <c r="E19" s="31" t="s">
        <v>31</v>
      </c>
      <c r="F19" s="32">
        <v>80.400000000000006</v>
      </c>
      <c r="G19" s="33">
        <v>70.173000000000002</v>
      </c>
      <c r="H19" s="31">
        <f t="shared" si="0"/>
        <v>73.241</v>
      </c>
      <c r="I19" s="31" t="s">
        <v>17</v>
      </c>
      <c r="J19" s="34">
        <v>0.41666666666666702</v>
      </c>
    </row>
    <row r="20" spans="1:10">
      <c r="A20" s="27">
        <v>9</v>
      </c>
      <c r="B20" s="43" t="s">
        <v>14</v>
      </c>
      <c r="C20" s="44" t="s">
        <v>32</v>
      </c>
      <c r="D20" s="35"/>
      <c r="E20" s="45" t="s">
        <v>33</v>
      </c>
      <c r="F20" s="36">
        <v>73.16</v>
      </c>
      <c r="G20" s="42">
        <v>70</v>
      </c>
      <c r="H20" s="31">
        <f t="shared" si="0"/>
        <v>70.947999999999993</v>
      </c>
      <c r="I20" s="31" t="s">
        <v>17</v>
      </c>
      <c r="J20" s="34">
        <v>0.41666666666666702</v>
      </c>
    </row>
    <row r="21" spans="1:10">
      <c r="A21" s="27">
        <v>10</v>
      </c>
      <c r="B21" s="28" t="s">
        <v>14</v>
      </c>
      <c r="C21" s="29" t="s">
        <v>34</v>
      </c>
      <c r="D21" s="28"/>
      <c r="E21" s="31" t="s">
        <v>35</v>
      </c>
      <c r="F21" s="36">
        <v>72.7</v>
      </c>
      <c r="G21" s="42">
        <v>70</v>
      </c>
      <c r="H21" s="31">
        <f t="shared" si="0"/>
        <v>70.81</v>
      </c>
      <c r="I21" s="31" t="s">
        <v>17</v>
      </c>
      <c r="J21" s="34">
        <v>0.41666666666666702</v>
      </c>
    </row>
    <row r="22" spans="1:10">
      <c r="A22" s="27">
        <v>11</v>
      </c>
      <c r="B22" s="28" t="s">
        <v>14</v>
      </c>
      <c r="C22" s="38" t="s">
        <v>36</v>
      </c>
      <c r="D22" s="28"/>
      <c r="E22" s="31" t="s">
        <v>37</v>
      </c>
      <c r="F22" s="46" t="s">
        <v>38</v>
      </c>
      <c r="G22" s="46"/>
      <c r="H22" s="46"/>
      <c r="I22" s="46"/>
      <c r="J22" s="34"/>
    </row>
    <row r="23" spans="1:10">
      <c r="A23" s="27">
        <v>12</v>
      </c>
      <c r="B23" s="28" t="s">
        <v>14</v>
      </c>
      <c r="C23" s="38" t="s">
        <v>39</v>
      </c>
      <c r="D23" s="28"/>
      <c r="E23" s="31" t="s">
        <v>40</v>
      </c>
      <c r="F23" s="46" t="s">
        <v>38</v>
      </c>
      <c r="G23" s="46"/>
      <c r="H23" s="46"/>
      <c r="I23" s="46"/>
      <c r="J23" s="34"/>
    </row>
    <row r="24" spans="1:10">
      <c r="A24" s="27">
        <v>13</v>
      </c>
      <c r="B24" s="28" t="s">
        <v>14</v>
      </c>
      <c r="C24" s="38" t="s">
        <v>41</v>
      </c>
      <c r="D24" s="28"/>
      <c r="E24" s="31" t="s">
        <v>42</v>
      </c>
      <c r="F24" s="46" t="s">
        <v>38</v>
      </c>
      <c r="G24" s="46"/>
      <c r="H24" s="46"/>
      <c r="I24" s="46"/>
      <c r="J24" s="34"/>
    </row>
    <row r="25" spans="1:10">
      <c r="A25" s="27">
        <v>14</v>
      </c>
      <c r="B25" s="28" t="s">
        <v>14</v>
      </c>
      <c r="C25" s="38" t="s">
        <v>43</v>
      </c>
      <c r="D25" s="28"/>
      <c r="E25" s="31" t="s">
        <v>44</v>
      </c>
      <c r="F25" s="46" t="s">
        <v>38</v>
      </c>
      <c r="G25" s="46"/>
      <c r="H25" s="46"/>
      <c r="I25" s="46"/>
      <c r="J25" s="34"/>
    </row>
    <row r="26" spans="1:10">
      <c r="A26" s="27">
        <v>15</v>
      </c>
      <c r="B26" s="28" t="s">
        <v>14</v>
      </c>
      <c r="C26" s="38" t="s">
        <v>45</v>
      </c>
      <c r="D26" s="28"/>
      <c r="E26" s="31" t="s">
        <v>46</v>
      </c>
      <c r="F26" s="46" t="s">
        <v>38</v>
      </c>
      <c r="G26" s="46"/>
      <c r="H26" s="46"/>
      <c r="I26" s="46"/>
      <c r="J26" s="34"/>
    </row>
    <row r="27" spans="1:10">
      <c r="A27" s="27">
        <v>16</v>
      </c>
      <c r="B27" s="28" t="s">
        <v>14</v>
      </c>
      <c r="C27" s="38" t="s">
        <v>47</v>
      </c>
      <c r="D27" s="28"/>
      <c r="E27" s="31" t="s">
        <v>48</v>
      </c>
      <c r="F27" s="46" t="s">
        <v>38</v>
      </c>
      <c r="G27" s="46"/>
      <c r="H27" s="46"/>
      <c r="I27" s="46"/>
      <c r="J27" s="34"/>
    </row>
    <row r="28" spans="1:10">
      <c r="A28" s="27">
        <v>17</v>
      </c>
      <c r="B28" s="28" t="s">
        <v>14</v>
      </c>
      <c r="C28" s="47" t="s">
        <v>49</v>
      </c>
      <c r="D28" s="28"/>
      <c r="E28" s="31" t="s">
        <v>50</v>
      </c>
      <c r="F28" s="46" t="s">
        <v>38</v>
      </c>
      <c r="G28" s="46"/>
      <c r="H28" s="46"/>
      <c r="I28" s="46"/>
      <c r="J28" s="34"/>
    </row>
    <row r="29" spans="1:10">
      <c r="A29" s="27">
        <v>18</v>
      </c>
      <c r="B29" s="28" t="s">
        <v>14</v>
      </c>
      <c r="C29" s="47" t="s">
        <v>51</v>
      </c>
      <c r="D29" s="28"/>
      <c r="E29" s="31" t="s">
        <v>52</v>
      </c>
      <c r="F29" s="46" t="s">
        <v>38</v>
      </c>
      <c r="G29" s="46"/>
      <c r="H29" s="46"/>
      <c r="I29" s="46"/>
      <c r="J29" s="34"/>
    </row>
    <row r="30" spans="1:10" ht="16" thickBot="1">
      <c r="A30" s="48">
        <v>19</v>
      </c>
      <c r="B30" s="49" t="s">
        <v>14</v>
      </c>
      <c r="C30" s="50" t="s">
        <v>53</v>
      </c>
      <c r="D30" s="49"/>
      <c r="E30" s="51" t="s">
        <v>54</v>
      </c>
      <c r="F30" s="52" t="s">
        <v>38</v>
      </c>
      <c r="G30" s="52"/>
      <c r="H30" s="52"/>
      <c r="I30" s="52"/>
      <c r="J30" s="53"/>
    </row>
    <row r="31" spans="1:10" ht="16" thickBot="1">
      <c r="A31" s="9"/>
      <c r="B31" s="54"/>
      <c r="C31" s="55"/>
      <c r="D31" s="16"/>
      <c r="E31" s="35"/>
      <c r="F31" s="56"/>
      <c r="G31" s="57"/>
      <c r="H31" s="35"/>
      <c r="I31" s="35"/>
      <c r="J31" s="16"/>
    </row>
    <row r="32" spans="1:10">
      <c r="A32" s="18" t="s">
        <v>55</v>
      </c>
      <c r="B32" s="19"/>
      <c r="C32" s="58"/>
      <c r="D32" s="59"/>
      <c r="E32" s="59"/>
      <c r="F32" s="59"/>
      <c r="G32" s="59"/>
      <c r="H32" s="59"/>
      <c r="I32" s="59"/>
      <c r="J32" s="60"/>
    </row>
    <row r="33" spans="1:10">
      <c r="A33" s="61" t="s">
        <v>5</v>
      </c>
      <c r="B33" s="23" t="s">
        <v>6</v>
      </c>
      <c r="C33" s="23" t="s">
        <v>7</v>
      </c>
      <c r="D33" s="23" t="s">
        <v>7</v>
      </c>
      <c r="E33" s="24" t="s">
        <v>8</v>
      </c>
      <c r="F33" s="23" t="s">
        <v>9</v>
      </c>
      <c r="G33" s="25" t="s">
        <v>10</v>
      </c>
      <c r="H33" s="23" t="s">
        <v>11</v>
      </c>
      <c r="I33" s="23" t="s">
        <v>12</v>
      </c>
      <c r="J33" s="23" t="s">
        <v>13</v>
      </c>
    </row>
    <row r="34" spans="1:10">
      <c r="A34" s="61">
        <v>1</v>
      </c>
      <c r="B34" s="28" t="s">
        <v>56</v>
      </c>
      <c r="C34" s="29" t="s">
        <v>57</v>
      </c>
      <c r="D34" s="28" t="str">
        <f>IF(C34&lt;&gt;"",LEFT(C34,2)&amp;"*****"&amp;RIGHT(C34,2),"")</f>
        <v>*******90</v>
      </c>
      <c r="E34" s="28" t="s">
        <v>58</v>
      </c>
      <c r="F34" s="62">
        <v>82.2</v>
      </c>
      <c r="G34" s="63">
        <v>86.427000000000007</v>
      </c>
      <c r="H34" s="31">
        <f>ROUND(0.3*F34+0.7*G34,3)</f>
        <v>85.159000000000006</v>
      </c>
      <c r="I34" s="31" t="s">
        <v>17</v>
      </c>
      <c r="J34" s="34">
        <v>0.58333333333333337</v>
      </c>
    </row>
    <row r="35" spans="1:10">
      <c r="A35" s="61">
        <v>2</v>
      </c>
      <c r="B35" s="28" t="s">
        <v>56</v>
      </c>
      <c r="C35" s="64" t="s">
        <v>59</v>
      </c>
      <c r="D35" s="28"/>
      <c r="E35" s="28" t="s">
        <v>60</v>
      </c>
      <c r="F35" s="62">
        <v>84.4</v>
      </c>
      <c r="G35" s="65">
        <v>83.515000000000001</v>
      </c>
      <c r="H35" s="31">
        <f t="shared" ref="H35:H45" si="1">ROUND(0.3*F35+0.7*G35,3)</f>
        <v>83.781000000000006</v>
      </c>
      <c r="I35" s="31" t="s">
        <v>17</v>
      </c>
      <c r="J35" s="34">
        <v>0.58333333333333337</v>
      </c>
    </row>
    <row r="36" spans="1:10">
      <c r="A36" s="61">
        <v>3</v>
      </c>
      <c r="B36" s="28" t="s">
        <v>56</v>
      </c>
      <c r="C36" s="64" t="s">
        <v>61</v>
      </c>
      <c r="D36" s="28"/>
      <c r="E36" s="28" t="s">
        <v>62</v>
      </c>
      <c r="F36" s="62">
        <v>81.7</v>
      </c>
      <c r="G36" s="65">
        <v>81.882999999999996</v>
      </c>
      <c r="H36" s="31">
        <f t="shared" si="1"/>
        <v>81.828000000000003</v>
      </c>
      <c r="I36" s="31" t="s">
        <v>17</v>
      </c>
      <c r="J36" s="34">
        <v>0.58333333333333304</v>
      </c>
    </row>
    <row r="37" spans="1:10">
      <c r="A37" s="61">
        <v>4</v>
      </c>
      <c r="B37" s="28" t="s">
        <v>56</v>
      </c>
      <c r="C37" s="29" t="s">
        <v>63</v>
      </c>
      <c r="D37" s="28"/>
      <c r="E37" s="28" t="s">
        <v>64</v>
      </c>
      <c r="F37" s="62">
        <v>79.23</v>
      </c>
      <c r="G37" s="65">
        <v>82.861999999999995</v>
      </c>
      <c r="H37" s="31">
        <f t="shared" si="1"/>
        <v>81.772000000000006</v>
      </c>
      <c r="I37" s="31" t="s">
        <v>17</v>
      </c>
      <c r="J37" s="34">
        <v>0.58333333333333304</v>
      </c>
    </row>
    <row r="38" spans="1:10">
      <c r="A38" s="61">
        <v>5</v>
      </c>
      <c r="B38" s="28" t="s">
        <v>56</v>
      </c>
      <c r="C38" s="29" t="s">
        <v>65</v>
      </c>
      <c r="D38" s="28"/>
      <c r="E38" s="28" t="s">
        <v>66</v>
      </c>
      <c r="F38" s="32">
        <v>93</v>
      </c>
      <c r="G38" s="33">
        <v>76.599999999999994</v>
      </c>
      <c r="H38" s="31">
        <f t="shared" si="1"/>
        <v>81.52</v>
      </c>
      <c r="I38" s="31" t="s">
        <v>17</v>
      </c>
      <c r="J38" s="34">
        <v>0.58333333333333304</v>
      </c>
    </row>
    <row r="39" spans="1:10">
      <c r="A39" s="61">
        <v>6</v>
      </c>
      <c r="B39" s="28" t="s">
        <v>56</v>
      </c>
      <c r="C39" s="29" t="s">
        <v>67</v>
      </c>
      <c r="D39" s="28"/>
      <c r="E39" s="28" t="s">
        <v>16</v>
      </c>
      <c r="F39" s="32">
        <v>76.2</v>
      </c>
      <c r="G39" s="33">
        <v>78.016999999999996</v>
      </c>
      <c r="H39" s="31">
        <f t="shared" si="1"/>
        <v>77.471999999999994</v>
      </c>
      <c r="I39" s="31" t="s">
        <v>17</v>
      </c>
      <c r="J39" s="34">
        <v>0.58333333333333304</v>
      </c>
    </row>
    <row r="40" spans="1:10">
      <c r="A40" s="61">
        <v>7</v>
      </c>
      <c r="B40" s="28" t="s">
        <v>56</v>
      </c>
      <c r="C40" s="29" t="s">
        <v>68</v>
      </c>
      <c r="D40" s="28"/>
      <c r="E40" s="28" t="s">
        <v>69</v>
      </c>
      <c r="F40" s="32">
        <v>78.06</v>
      </c>
      <c r="G40" s="33">
        <v>76.465999999999994</v>
      </c>
      <c r="H40" s="31">
        <f t="shared" si="1"/>
        <v>76.944000000000003</v>
      </c>
      <c r="I40" s="31" t="s">
        <v>17</v>
      </c>
      <c r="J40" s="34">
        <v>0.58333333333333304</v>
      </c>
    </row>
    <row r="41" spans="1:10">
      <c r="A41" s="61">
        <v>8</v>
      </c>
      <c r="B41" s="28" t="s">
        <v>56</v>
      </c>
      <c r="C41" s="29" t="s">
        <v>70</v>
      </c>
      <c r="D41" s="28"/>
      <c r="E41" s="28" t="s">
        <v>71</v>
      </c>
      <c r="F41" s="32">
        <v>70</v>
      </c>
      <c r="G41" s="33">
        <v>77.012</v>
      </c>
      <c r="H41" s="31">
        <f t="shared" si="1"/>
        <v>74.908000000000001</v>
      </c>
      <c r="I41" s="31" t="s">
        <v>17</v>
      </c>
      <c r="J41" s="34">
        <v>0.58333333333333304</v>
      </c>
    </row>
    <row r="42" spans="1:10">
      <c r="A42" s="61">
        <v>9</v>
      </c>
      <c r="B42" s="28" t="s">
        <v>56</v>
      </c>
      <c r="C42" s="64" t="s">
        <v>72</v>
      </c>
      <c r="D42" s="28"/>
      <c r="E42" s="28" t="s">
        <v>73</v>
      </c>
      <c r="F42" s="62">
        <v>82.8</v>
      </c>
      <c r="G42" s="65">
        <v>71.131</v>
      </c>
      <c r="H42" s="31">
        <f t="shared" si="1"/>
        <v>74.632000000000005</v>
      </c>
      <c r="I42" s="31" t="s">
        <v>17</v>
      </c>
      <c r="J42" s="34">
        <v>0.58333333333333304</v>
      </c>
    </row>
    <row r="43" spans="1:10">
      <c r="A43" s="61">
        <v>10</v>
      </c>
      <c r="B43" s="28" t="s">
        <v>56</v>
      </c>
      <c r="C43" s="29" t="s">
        <v>74</v>
      </c>
      <c r="D43" s="28"/>
      <c r="E43" s="28" t="s">
        <v>75</v>
      </c>
      <c r="F43" s="32">
        <v>80.63</v>
      </c>
      <c r="G43" s="33">
        <v>71.58</v>
      </c>
      <c r="H43" s="31">
        <f t="shared" si="1"/>
        <v>74.295000000000002</v>
      </c>
      <c r="I43" s="31" t="s">
        <v>17</v>
      </c>
      <c r="J43" s="34">
        <v>0.58333333333333304</v>
      </c>
    </row>
    <row r="44" spans="1:10">
      <c r="A44" s="61">
        <v>11</v>
      </c>
      <c r="B44" s="28" t="s">
        <v>56</v>
      </c>
      <c r="C44" s="29" t="s">
        <v>76</v>
      </c>
      <c r="D44" s="28"/>
      <c r="E44" s="28" t="s">
        <v>77</v>
      </c>
      <c r="F44" s="62">
        <v>76.430000000000007</v>
      </c>
      <c r="G44" s="65">
        <v>71.504000000000005</v>
      </c>
      <c r="H44" s="31">
        <f>ROUND(0.3*F44+0.7*G44,3)</f>
        <v>72.981999999999999</v>
      </c>
      <c r="I44" s="31" t="s">
        <v>78</v>
      </c>
      <c r="J44" s="34">
        <v>0.58333333333333304</v>
      </c>
    </row>
    <row r="45" spans="1:10">
      <c r="A45" s="61">
        <v>12</v>
      </c>
      <c r="B45" s="28" t="s">
        <v>56</v>
      </c>
      <c r="C45" s="29" t="s">
        <v>79</v>
      </c>
      <c r="D45" s="28"/>
      <c r="E45" s="28" t="s">
        <v>80</v>
      </c>
      <c r="F45" s="32">
        <v>68.260000000000005</v>
      </c>
      <c r="G45" s="33">
        <v>70.286000000000001</v>
      </c>
      <c r="H45" s="31">
        <f t="shared" si="1"/>
        <v>69.677999999999997</v>
      </c>
      <c r="I45" s="31" t="s">
        <v>78</v>
      </c>
      <c r="J45" s="34">
        <v>0.58333333333333304</v>
      </c>
    </row>
    <row r="46" spans="1:10">
      <c r="A46" s="61">
        <v>13</v>
      </c>
      <c r="B46" s="28" t="s">
        <v>56</v>
      </c>
      <c r="C46" s="38" t="s">
        <v>81</v>
      </c>
      <c r="D46" s="28"/>
      <c r="E46" s="28" t="s">
        <v>82</v>
      </c>
      <c r="F46" s="46" t="s">
        <v>38</v>
      </c>
      <c r="G46" s="46"/>
      <c r="H46" s="46"/>
      <c r="I46" s="46"/>
      <c r="J46" s="34"/>
    </row>
    <row r="47" spans="1:10">
      <c r="A47" s="61">
        <v>14</v>
      </c>
      <c r="B47" s="28" t="s">
        <v>56</v>
      </c>
      <c r="C47" s="38" t="s">
        <v>83</v>
      </c>
      <c r="D47" s="28"/>
      <c r="E47" s="28" t="s">
        <v>84</v>
      </c>
      <c r="F47" s="46" t="s">
        <v>38</v>
      </c>
      <c r="G47" s="46"/>
      <c r="H47" s="46"/>
      <c r="I47" s="46"/>
      <c r="J47" s="34"/>
    </row>
    <row r="48" spans="1:10">
      <c r="A48" s="61">
        <v>15</v>
      </c>
      <c r="B48" s="28" t="s">
        <v>56</v>
      </c>
      <c r="C48" s="38" t="s">
        <v>85</v>
      </c>
      <c r="D48" s="28"/>
      <c r="E48" s="28" t="s">
        <v>86</v>
      </c>
      <c r="F48" s="46" t="s">
        <v>38</v>
      </c>
      <c r="G48" s="46"/>
      <c r="H48" s="46"/>
      <c r="I48" s="46"/>
      <c r="J48" s="34"/>
    </row>
    <row r="49" spans="1:10">
      <c r="A49" s="61">
        <v>16</v>
      </c>
      <c r="B49" s="28" t="s">
        <v>56</v>
      </c>
      <c r="C49" s="38" t="s">
        <v>87</v>
      </c>
      <c r="D49" s="28"/>
      <c r="E49" s="28" t="s">
        <v>88</v>
      </c>
      <c r="F49" s="46" t="s">
        <v>38</v>
      </c>
      <c r="G49" s="46"/>
      <c r="H49" s="46"/>
      <c r="I49" s="46"/>
      <c r="J49" s="34"/>
    </row>
    <row r="50" spans="1:10" ht="16" thickBot="1">
      <c r="A50" s="66">
        <v>17</v>
      </c>
      <c r="B50" s="67" t="s">
        <v>56</v>
      </c>
      <c r="C50" s="68" t="s">
        <v>89</v>
      </c>
      <c r="D50" s="67"/>
      <c r="E50" s="67" t="s">
        <v>90</v>
      </c>
      <c r="F50" s="69" t="s">
        <v>38</v>
      </c>
      <c r="G50" s="69"/>
      <c r="H50" s="69"/>
      <c r="I50" s="69"/>
      <c r="J50" s="53"/>
    </row>
    <row r="51" spans="1:10">
      <c r="A51" s="70"/>
      <c r="B51" s="16"/>
      <c r="C51" s="55"/>
      <c r="D51" s="16"/>
      <c r="E51" s="16"/>
      <c r="F51" s="71"/>
      <c r="G51" s="72"/>
      <c r="H51" s="35"/>
      <c r="I51" s="35"/>
      <c r="J51" s="16"/>
    </row>
    <row r="52" spans="1:10" ht="16" thickBot="1">
      <c r="A52" s="70"/>
      <c r="B52" s="16"/>
      <c r="C52" s="73"/>
      <c r="D52" s="16"/>
      <c r="E52" s="16"/>
      <c r="F52" s="16"/>
      <c r="G52" s="16"/>
      <c r="H52" s="16"/>
      <c r="I52" s="16"/>
      <c r="J52" s="16"/>
    </row>
    <row r="53" spans="1:10">
      <c r="A53" s="18" t="s">
        <v>91</v>
      </c>
      <c r="B53" s="19"/>
      <c r="C53" s="58"/>
      <c r="D53" s="59"/>
      <c r="E53" s="59"/>
      <c r="F53" s="59"/>
      <c r="G53" s="59"/>
      <c r="H53" s="59"/>
      <c r="I53" s="59"/>
      <c r="J53" s="60"/>
    </row>
    <row r="54" spans="1:10">
      <c r="A54" s="22" t="s">
        <v>5</v>
      </c>
      <c r="B54" s="23" t="s">
        <v>6</v>
      </c>
      <c r="C54" s="23" t="s">
        <v>7</v>
      </c>
      <c r="D54" s="23" t="s">
        <v>7</v>
      </c>
      <c r="E54" s="24" t="s">
        <v>8</v>
      </c>
      <c r="F54" s="23" t="s">
        <v>9</v>
      </c>
      <c r="G54" s="25" t="s">
        <v>10</v>
      </c>
      <c r="H54" s="23" t="s">
        <v>11</v>
      </c>
      <c r="I54" s="23" t="s">
        <v>12</v>
      </c>
      <c r="J54" s="26" t="s">
        <v>13</v>
      </c>
    </row>
    <row r="55" spans="1:10">
      <c r="A55" s="74">
        <v>1</v>
      </c>
      <c r="B55" s="75" t="s">
        <v>92</v>
      </c>
      <c r="C55" s="31" t="s">
        <v>93</v>
      </c>
      <c r="D55" s="31"/>
      <c r="E55" s="31" t="s">
        <v>94</v>
      </c>
      <c r="F55" s="31">
        <v>91.3</v>
      </c>
      <c r="G55" s="31">
        <v>71.165000000000006</v>
      </c>
      <c r="H55" s="31">
        <f>ROUND(0.3*F55+0.7*G55,3)</f>
        <v>77.206000000000003</v>
      </c>
      <c r="I55" s="45" t="s">
        <v>17</v>
      </c>
      <c r="J55" s="76">
        <v>0.54166666666666663</v>
      </c>
    </row>
    <row r="56" spans="1:10" ht="16" thickBot="1">
      <c r="A56" s="77">
        <v>2</v>
      </c>
      <c r="B56" s="75" t="s">
        <v>92</v>
      </c>
      <c r="C56" s="78" t="s">
        <v>95</v>
      </c>
      <c r="D56" s="78"/>
      <c r="E56" s="78" t="s">
        <v>96</v>
      </c>
      <c r="F56" s="69" t="s">
        <v>38</v>
      </c>
      <c r="G56" s="69"/>
      <c r="H56" s="69"/>
      <c r="I56" s="69"/>
      <c r="J56" s="79"/>
    </row>
    <row r="57" spans="1:10" ht="16" thickBot="1"/>
    <row r="58" spans="1:10">
      <c r="A58" s="18" t="s">
        <v>97</v>
      </c>
      <c r="B58" s="19"/>
      <c r="C58" s="58"/>
      <c r="D58" s="59"/>
      <c r="E58" s="59"/>
      <c r="F58" s="59"/>
      <c r="G58" s="59"/>
      <c r="H58" s="59"/>
      <c r="I58" s="59"/>
      <c r="J58" s="60"/>
    </row>
    <row r="59" spans="1:10">
      <c r="A59" s="22" t="s">
        <v>5</v>
      </c>
      <c r="B59" s="23" t="s">
        <v>6</v>
      </c>
      <c r="C59" s="23" t="s">
        <v>7</v>
      </c>
      <c r="D59" s="23" t="s">
        <v>7</v>
      </c>
      <c r="E59" s="24" t="s">
        <v>8</v>
      </c>
      <c r="F59" s="23" t="s">
        <v>9</v>
      </c>
      <c r="G59" s="25" t="s">
        <v>10</v>
      </c>
      <c r="H59" s="23" t="s">
        <v>11</v>
      </c>
      <c r="I59" s="23" t="s">
        <v>12</v>
      </c>
      <c r="J59" s="26" t="s">
        <v>13</v>
      </c>
    </row>
    <row r="60" spans="1:10">
      <c r="A60" s="80">
        <v>1</v>
      </c>
      <c r="B60" s="28" t="s">
        <v>98</v>
      </c>
      <c r="C60" s="28" t="s">
        <v>51</v>
      </c>
      <c r="D60" s="28"/>
      <c r="E60" s="28" t="s">
        <v>99</v>
      </c>
      <c r="F60" s="81">
        <v>75.03</v>
      </c>
      <c r="G60" s="82">
        <v>72.540000000000006</v>
      </c>
      <c r="H60" s="28">
        <f t="shared" ref="H60" si="2">ROUND(0.7*G60+0.3*F60,3)</f>
        <v>73.287000000000006</v>
      </c>
      <c r="I60" s="83" t="s">
        <v>17</v>
      </c>
      <c r="J60" s="84">
        <v>0.41666666666666669</v>
      </c>
    </row>
    <row r="61" spans="1:10">
      <c r="A61" s="80">
        <v>2</v>
      </c>
      <c r="B61" s="28" t="s">
        <v>98</v>
      </c>
      <c r="C61" s="85" t="s">
        <v>20</v>
      </c>
      <c r="D61" s="28"/>
      <c r="E61" s="28" t="s">
        <v>100</v>
      </c>
      <c r="F61" s="46" t="s">
        <v>38</v>
      </c>
      <c r="G61" s="46"/>
      <c r="H61" s="46"/>
      <c r="I61" s="46"/>
      <c r="J61" s="84"/>
    </row>
    <row r="62" spans="1:10">
      <c r="A62" s="80">
        <v>3</v>
      </c>
      <c r="B62" s="28" t="s">
        <v>98</v>
      </c>
      <c r="C62" s="85" t="s">
        <v>101</v>
      </c>
      <c r="D62" s="28"/>
      <c r="E62" s="28" t="s">
        <v>102</v>
      </c>
      <c r="F62" s="46" t="s">
        <v>38</v>
      </c>
      <c r="G62" s="46"/>
      <c r="H62" s="46"/>
      <c r="I62" s="46"/>
      <c r="J62" s="84"/>
    </row>
    <row r="63" spans="1:10" ht="16" thickBot="1">
      <c r="A63" s="86">
        <v>4</v>
      </c>
      <c r="B63" s="67" t="s">
        <v>98</v>
      </c>
      <c r="C63" s="87" t="s">
        <v>103</v>
      </c>
      <c r="D63" s="67"/>
      <c r="E63" s="67" t="s">
        <v>104</v>
      </c>
      <c r="F63" s="69" t="s">
        <v>38</v>
      </c>
      <c r="G63" s="69"/>
      <c r="H63" s="69"/>
      <c r="I63" s="69"/>
      <c r="J63" s="88"/>
    </row>
    <row r="65" spans="1:10" ht="16" thickBot="1"/>
    <row r="66" spans="1:10">
      <c r="A66" s="18" t="s">
        <v>105</v>
      </c>
      <c r="B66" s="19"/>
      <c r="C66" s="58"/>
      <c r="D66" s="59"/>
      <c r="E66" s="59"/>
      <c r="F66" s="59"/>
      <c r="G66" s="59"/>
      <c r="H66" s="59"/>
      <c r="I66" s="59"/>
      <c r="J66" s="60"/>
    </row>
    <row r="67" spans="1:10">
      <c r="A67" s="22" t="s">
        <v>5</v>
      </c>
      <c r="B67" s="23" t="s">
        <v>6</v>
      </c>
      <c r="C67" s="23" t="s">
        <v>7</v>
      </c>
      <c r="D67" s="23" t="s">
        <v>7</v>
      </c>
      <c r="E67" s="24" t="s">
        <v>8</v>
      </c>
      <c r="F67" s="23" t="s">
        <v>9</v>
      </c>
      <c r="G67" s="25" t="s">
        <v>10</v>
      </c>
      <c r="H67" s="23" t="s">
        <v>11</v>
      </c>
      <c r="I67" s="23" t="s">
        <v>12</v>
      </c>
      <c r="J67" s="26" t="s">
        <v>13</v>
      </c>
    </row>
    <row r="68" spans="1:10">
      <c r="A68" s="80">
        <v>1</v>
      </c>
      <c r="B68" s="28" t="s">
        <v>106</v>
      </c>
      <c r="C68" s="41" t="s">
        <v>107</v>
      </c>
      <c r="D68" s="75"/>
      <c r="E68" s="75" t="s">
        <v>108</v>
      </c>
      <c r="F68" s="89">
        <v>86.819000000000003</v>
      </c>
      <c r="G68" s="36">
        <v>81</v>
      </c>
      <c r="H68" s="75">
        <f>ROUND(0.7*G68+0.3*F68,3)</f>
        <v>82.745999999999995</v>
      </c>
      <c r="I68" s="75" t="s">
        <v>17</v>
      </c>
      <c r="J68" s="84">
        <v>0.45833333333333331</v>
      </c>
    </row>
    <row r="69" spans="1:10">
      <c r="A69" s="80">
        <v>2</v>
      </c>
      <c r="B69" s="28" t="str">
        <f>B68</f>
        <v>BİLGİSAYAR TEKNOLOJİSİ</v>
      </c>
      <c r="C69" s="41" t="s">
        <v>93</v>
      </c>
      <c r="D69" s="28"/>
      <c r="E69" s="28" t="s">
        <v>109</v>
      </c>
      <c r="F69" s="90">
        <v>91.3</v>
      </c>
      <c r="G69" s="91">
        <v>71.165000000000006</v>
      </c>
      <c r="H69" s="28">
        <f>ROUND(0.7*G69+0.3*F69,3)</f>
        <v>77.206000000000003</v>
      </c>
      <c r="I69" s="28" t="s">
        <v>17</v>
      </c>
      <c r="J69" s="84">
        <v>0.45833333333333331</v>
      </c>
    </row>
    <row r="70" spans="1:10">
      <c r="A70" s="80">
        <v>3</v>
      </c>
      <c r="B70" s="28" t="str">
        <f>B69</f>
        <v>BİLGİSAYAR TEKNOLOJİSİ</v>
      </c>
      <c r="C70" s="29" t="s">
        <v>110</v>
      </c>
      <c r="D70" s="28"/>
      <c r="E70" s="28" t="s">
        <v>111</v>
      </c>
      <c r="F70" s="32">
        <v>74.099999999999994</v>
      </c>
      <c r="G70" s="92">
        <v>78.625</v>
      </c>
      <c r="H70" s="28">
        <f>ROUND(0.7*G70+0.3*F70,3)</f>
        <v>77.268000000000001</v>
      </c>
      <c r="I70" s="28" t="s">
        <v>17</v>
      </c>
      <c r="J70" s="84">
        <v>0.45833333333333331</v>
      </c>
    </row>
    <row r="72" spans="1:10" ht="16" thickBot="1"/>
    <row r="73" spans="1:10" ht="16" thickBot="1">
      <c r="A73" s="93" t="s">
        <v>112</v>
      </c>
      <c r="B73" s="94"/>
      <c r="C73" s="58"/>
      <c r="D73" s="59"/>
      <c r="E73" s="59"/>
      <c r="F73" s="59"/>
      <c r="G73" s="59"/>
      <c r="H73" s="59"/>
      <c r="I73" s="59"/>
      <c r="J73" s="60"/>
    </row>
    <row r="74" spans="1:10">
      <c r="A74" s="95" t="s">
        <v>5</v>
      </c>
      <c r="B74" s="96" t="s">
        <v>6</v>
      </c>
      <c r="C74" s="23" t="s">
        <v>7</v>
      </c>
      <c r="D74" s="96" t="s">
        <v>7</v>
      </c>
      <c r="E74" s="97" t="s">
        <v>8</v>
      </c>
      <c r="F74" s="96" t="s">
        <v>9</v>
      </c>
      <c r="G74" s="98" t="s">
        <v>10</v>
      </c>
      <c r="H74" s="96" t="s">
        <v>11</v>
      </c>
      <c r="I74" s="96" t="s">
        <v>12</v>
      </c>
      <c r="J74" s="99" t="s">
        <v>13</v>
      </c>
    </row>
    <row r="75" spans="1:10">
      <c r="A75" s="80">
        <v>1</v>
      </c>
      <c r="B75" s="28" t="s">
        <v>113</v>
      </c>
      <c r="C75" s="38" t="s">
        <v>114</v>
      </c>
      <c r="D75" s="28"/>
      <c r="E75" s="28" t="s">
        <v>115</v>
      </c>
      <c r="F75" s="46" t="s">
        <v>38</v>
      </c>
      <c r="G75" s="46"/>
      <c r="H75" s="46"/>
      <c r="I75" s="46"/>
      <c r="J75" s="84"/>
    </row>
    <row r="76" spans="1:10" ht="16" thickBot="1">
      <c r="A76" s="86">
        <v>2</v>
      </c>
      <c r="B76" s="67" t="s">
        <v>113</v>
      </c>
      <c r="C76" s="100" t="s">
        <v>116</v>
      </c>
      <c r="D76" s="67"/>
      <c r="E76" s="67" t="s">
        <v>117</v>
      </c>
      <c r="F76" s="69" t="s">
        <v>38</v>
      </c>
      <c r="G76" s="69"/>
      <c r="H76" s="69"/>
      <c r="I76" s="69"/>
      <c r="J76" s="88"/>
    </row>
    <row r="79" spans="1:10">
      <c r="A79" s="101" t="s">
        <v>118</v>
      </c>
      <c r="B79" s="101"/>
      <c r="C79" s="102"/>
      <c r="D79" s="102"/>
      <c r="E79" s="102"/>
      <c r="F79" s="102"/>
      <c r="G79" s="102"/>
      <c r="H79" s="102"/>
      <c r="I79" s="102"/>
      <c r="J79" s="102"/>
    </row>
    <row r="80" spans="1:10">
      <c r="A80" s="61" t="s">
        <v>5</v>
      </c>
      <c r="B80" s="23" t="s">
        <v>6</v>
      </c>
      <c r="C80" s="23" t="s">
        <v>7</v>
      </c>
      <c r="D80" s="23" t="s">
        <v>7</v>
      </c>
      <c r="E80" s="24" t="s">
        <v>8</v>
      </c>
      <c r="F80" s="23" t="s">
        <v>9</v>
      </c>
      <c r="G80" s="25" t="s">
        <v>10</v>
      </c>
      <c r="H80" s="23" t="s">
        <v>11</v>
      </c>
      <c r="I80" s="23" t="s">
        <v>12</v>
      </c>
      <c r="J80" s="23" t="s">
        <v>13</v>
      </c>
    </row>
    <row r="81" spans="1:10">
      <c r="A81" s="61">
        <v>1</v>
      </c>
      <c r="B81" s="28" t="s">
        <v>119</v>
      </c>
      <c r="C81" s="103" t="s">
        <v>120</v>
      </c>
      <c r="D81" s="28" t="str">
        <f>IF(C81&lt;&gt;"",LEFT(C81,2)&amp;"*****"&amp;RIGHT(C81,2),"")</f>
        <v>*******44</v>
      </c>
      <c r="E81" s="28" t="s">
        <v>62</v>
      </c>
      <c r="F81" s="32">
        <v>87.16</v>
      </c>
      <c r="G81" s="32">
        <v>80.400999999999996</v>
      </c>
      <c r="H81" s="31">
        <f>ROUND(0.3*F81+0.7*G81,3)</f>
        <v>82.429000000000002</v>
      </c>
      <c r="I81" s="31" t="s">
        <v>17</v>
      </c>
      <c r="J81" s="34">
        <v>0.58333333333333337</v>
      </c>
    </row>
    <row r="82" spans="1:10">
      <c r="A82" s="61">
        <v>2</v>
      </c>
      <c r="B82" s="28" t="s">
        <v>119</v>
      </c>
      <c r="C82" s="104" t="s">
        <v>121</v>
      </c>
      <c r="D82" s="28"/>
      <c r="E82" s="28" t="s">
        <v>122</v>
      </c>
      <c r="F82" s="36">
        <v>79.3</v>
      </c>
      <c r="G82" s="36">
        <v>80.646000000000001</v>
      </c>
      <c r="H82" s="31">
        <f t="shared" ref="H82:H90" si="3">ROUND(0.3*F82+0.7*G82,3)</f>
        <v>80.242000000000004</v>
      </c>
      <c r="I82" s="31" t="s">
        <v>17</v>
      </c>
      <c r="J82" s="34">
        <v>0.58333333333333337</v>
      </c>
    </row>
    <row r="83" spans="1:10">
      <c r="A83" s="61">
        <v>3</v>
      </c>
      <c r="B83" s="28" t="s">
        <v>119</v>
      </c>
      <c r="C83" s="103" t="s">
        <v>89</v>
      </c>
      <c r="D83" s="28"/>
      <c r="E83" s="28" t="s">
        <v>123</v>
      </c>
      <c r="F83" s="32">
        <v>82.1</v>
      </c>
      <c r="G83" s="32">
        <v>79.007000000000005</v>
      </c>
      <c r="H83" s="31">
        <f t="shared" si="3"/>
        <v>79.935000000000002</v>
      </c>
      <c r="I83" s="31" t="s">
        <v>17</v>
      </c>
      <c r="J83" s="34">
        <v>0.58333333333333337</v>
      </c>
    </row>
    <row r="84" spans="1:10">
      <c r="A84" s="61">
        <v>4</v>
      </c>
      <c r="B84" s="28" t="s">
        <v>119</v>
      </c>
      <c r="C84" s="103" t="s">
        <v>124</v>
      </c>
      <c r="D84" s="28"/>
      <c r="E84" s="28" t="s">
        <v>125</v>
      </c>
      <c r="F84" s="32">
        <v>91.13</v>
      </c>
      <c r="G84" s="32">
        <v>74.668999999999997</v>
      </c>
      <c r="H84" s="31">
        <f t="shared" si="3"/>
        <v>79.606999999999999</v>
      </c>
      <c r="I84" s="31" t="s">
        <v>17</v>
      </c>
      <c r="J84" s="34">
        <v>0.58333333333333337</v>
      </c>
    </row>
    <row r="85" spans="1:10">
      <c r="A85" s="61">
        <v>5</v>
      </c>
      <c r="B85" s="28" t="s">
        <v>119</v>
      </c>
      <c r="C85" s="103" t="s">
        <v>126</v>
      </c>
      <c r="D85" s="28"/>
      <c r="E85" s="28" t="s">
        <v>127</v>
      </c>
      <c r="F85" s="32">
        <v>96.96</v>
      </c>
      <c r="G85" s="32">
        <v>71.146000000000001</v>
      </c>
      <c r="H85" s="31">
        <f t="shared" si="3"/>
        <v>78.89</v>
      </c>
      <c r="I85" s="31" t="s">
        <v>17</v>
      </c>
      <c r="J85" s="34">
        <v>0.58333333333333337</v>
      </c>
    </row>
    <row r="86" spans="1:10">
      <c r="A86" s="61">
        <v>6</v>
      </c>
      <c r="B86" s="28" t="s">
        <v>119</v>
      </c>
      <c r="C86" s="103" t="s">
        <v>128</v>
      </c>
      <c r="D86" s="28"/>
      <c r="E86" s="28" t="s">
        <v>129</v>
      </c>
      <c r="F86" s="36">
        <v>81.56</v>
      </c>
      <c r="G86" s="36">
        <v>76.277000000000001</v>
      </c>
      <c r="H86" s="31">
        <f t="shared" si="3"/>
        <v>77.861999999999995</v>
      </c>
      <c r="I86" s="31" t="s">
        <v>17</v>
      </c>
      <c r="J86" s="34">
        <v>0.58333333333333337</v>
      </c>
    </row>
    <row r="87" spans="1:10">
      <c r="A87" s="61">
        <v>7</v>
      </c>
      <c r="B87" s="28" t="s">
        <v>119</v>
      </c>
      <c r="C87" s="103" t="s">
        <v>130</v>
      </c>
      <c r="D87" s="28"/>
      <c r="E87" s="28" t="s">
        <v>131</v>
      </c>
      <c r="F87" s="36">
        <v>75.5</v>
      </c>
      <c r="G87" s="105">
        <v>78.593999999999994</v>
      </c>
      <c r="H87" s="31">
        <f t="shared" si="3"/>
        <v>77.665999999999997</v>
      </c>
      <c r="I87" s="31" t="s">
        <v>17</v>
      </c>
      <c r="J87" s="34">
        <v>0.58333333333333337</v>
      </c>
    </row>
    <row r="88" spans="1:10">
      <c r="A88" s="61">
        <v>8</v>
      </c>
      <c r="B88" s="28" t="s">
        <v>119</v>
      </c>
      <c r="C88" s="104" t="s">
        <v>132</v>
      </c>
      <c r="D88" s="28"/>
      <c r="E88" s="28" t="s">
        <v>133</v>
      </c>
      <c r="F88" s="36">
        <v>79.3</v>
      </c>
      <c r="G88" s="36">
        <v>75.8</v>
      </c>
      <c r="H88" s="31">
        <f t="shared" si="3"/>
        <v>76.849999999999994</v>
      </c>
      <c r="I88" s="31" t="s">
        <v>17</v>
      </c>
      <c r="J88" s="34">
        <v>0.58333333333333337</v>
      </c>
    </row>
    <row r="89" spans="1:10">
      <c r="A89" s="61">
        <v>9</v>
      </c>
      <c r="B89" s="28" t="s">
        <v>119</v>
      </c>
      <c r="C89" s="103" t="s">
        <v>134</v>
      </c>
      <c r="D89" s="28"/>
      <c r="E89" s="28" t="s">
        <v>135</v>
      </c>
      <c r="F89" s="36">
        <v>77.13</v>
      </c>
      <c r="G89" s="36">
        <v>76.381</v>
      </c>
      <c r="H89" s="31">
        <f t="shared" si="3"/>
        <v>76.605999999999995</v>
      </c>
      <c r="I89" s="31" t="s">
        <v>17</v>
      </c>
      <c r="J89" s="34">
        <v>0.58333333333333337</v>
      </c>
    </row>
    <row r="90" spans="1:10">
      <c r="A90" s="61">
        <v>10</v>
      </c>
      <c r="B90" s="28" t="s">
        <v>119</v>
      </c>
      <c r="C90" s="104" t="s">
        <v>107</v>
      </c>
      <c r="D90" s="28"/>
      <c r="E90" s="28" t="s">
        <v>136</v>
      </c>
      <c r="F90" s="36">
        <v>78.900000000000006</v>
      </c>
      <c r="G90" s="36">
        <v>75.293999999999997</v>
      </c>
      <c r="H90" s="31">
        <f t="shared" si="3"/>
        <v>76.376000000000005</v>
      </c>
      <c r="I90" s="31" t="s">
        <v>17</v>
      </c>
      <c r="J90" s="34">
        <v>0.58333333333333337</v>
      </c>
    </row>
    <row r="91" spans="1:10">
      <c r="A91" s="61">
        <v>11</v>
      </c>
      <c r="B91" s="28" t="s">
        <v>119</v>
      </c>
      <c r="C91" s="103" t="s">
        <v>95</v>
      </c>
      <c r="D91" s="28"/>
      <c r="E91" s="28" t="s">
        <v>137</v>
      </c>
      <c r="F91" s="32">
        <v>86.46</v>
      </c>
      <c r="G91" s="32">
        <v>71.819999999999993</v>
      </c>
      <c r="H91" s="31">
        <f>ROUND(0.3*F91+0.7*G91,3)</f>
        <v>76.212000000000003</v>
      </c>
      <c r="I91" s="31" t="s">
        <v>78</v>
      </c>
      <c r="J91" s="28"/>
    </row>
    <row r="92" spans="1:10">
      <c r="A92" s="61">
        <v>12</v>
      </c>
      <c r="B92" s="28" t="s">
        <v>119</v>
      </c>
      <c r="C92" s="103" t="s">
        <v>138</v>
      </c>
      <c r="D92" s="28"/>
      <c r="E92" s="28" t="s">
        <v>139</v>
      </c>
      <c r="F92" s="32">
        <v>66.86</v>
      </c>
      <c r="G92" s="32">
        <v>79.393000000000001</v>
      </c>
      <c r="H92" s="31">
        <f t="shared" ref="H92:H98" si="4">ROUND(0.3*F92+0.7*G92,3)</f>
        <v>75.632999999999996</v>
      </c>
      <c r="I92" s="31" t="s">
        <v>78</v>
      </c>
      <c r="J92" s="28"/>
    </row>
    <row r="93" spans="1:10">
      <c r="A93" s="61">
        <v>13</v>
      </c>
      <c r="B93" s="28" t="s">
        <v>119</v>
      </c>
      <c r="C93" s="103" t="s">
        <v>140</v>
      </c>
      <c r="D93" s="28"/>
      <c r="E93" s="28" t="s">
        <v>141</v>
      </c>
      <c r="F93" s="36">
        <v>74</v>
      </c>
      <c r="G93" s="105">
        <v>73.944999999999993</v>
      </c>
      <c r="H93" s="31">
        <f t="shared" si="4"/>
        <v>73.962000000000003</v>
      </c>
      <c r="I93" s="31" t="s">
        <v>78</v>
      </c>
      <c r="J93" s="28"/>
    </row>
    <row r="94" spans="1:10">
      <c r="A94" s="61">
        <v>14</v>
      </c>
      <c r="B94" s="28" t="s">
        <v>119</v>
      </c>
      <c r="C94" s="104" t="s">
        <v>142</v>
      </c>
      <c r="D94" s="28"/>
      <c r="E94" s="28" t="s">
        <v>143</v>
      </c>
      <c r="F94" s="36">
        <v>75.599999999999994</v>
      </c>
      <c r="G94" s="36">
        <v>73.114000000000004</v>
      </c>
      <c r="H94" s="31">
        <f t="shared" si="4"/>
        <v>73.86</v>
      </c>
      <c r="I94" s="31" t="s">
        <v>78</v>
      </c>
      <c r="J94" s="28"/>
    </row>
    <row r="95" spans="1:10">
      <c r="A95" s="61">
        <v>15</v>
      </c>
      <c r="B95" s="28" t="s">
        <v>119</v>
      </c>
      <c r="C95" s="103" t="s">
        <v>144</v>
      </c>
      <c r="D95" s="28"/>
      <c r="E95" s="28" t="s">
        <v>145</v>
      </c>
      <c r="F95" s="36">
        <v>74.56</v>
      </c>
      <c r="G95" s="36">
        <v>72.825000000000003</v>
      </c>
      <c r="H95" s="31">
        <f t="shared" si="4"/>
        <v>73.346000000000004</v>
      </c>
      <c r="I95" s="31" t="s">
        <v>78</v>
      </c>
      <c r="J95" s="28"/>
    </row>
    <row r="96" spans="1:10">
      <c r="A96" s="61">
        <v>16</v>
      </c>
      <c r="B96" s="28" t="s">
        <v>119</v>
      </c>
      <c r="C96" s="103" t="s">
        <v>146</v>
      </c>
      <c r="D96" s="28"/>
      <c r="E96" s="28" t="s">
        <v>147</v>
      </c>
      <c r="F96" s="32">
        <v>69.900000000000006</v>
      </c>
      <c r="G96" s="32">
        <v>74.5</v>
      </c>
      <c r="H96" s="31">
        <f t="shared" si="4"/>
        <v>73.12</v>
      </c>
      <c r="I96" s="31" t="s">
        <v>78</v>
      </c>
      <c r="J96" s="28"/>
    </row>
    <row r="97" spans="1:10">
      <c r="A97" s="61">
        <v>17</v>
      </c>
      <c r="B97" s="28" t="s">
        <v>119</v>
      </c>
      <c r="C97" s="103" t="s">
        <v>148</v>
      </c>
      <c r="D97" s="28"/>
      <c r="E97" s="28" t="s">
        <v>149</v>
      </c>
      <c r="F97" s="36">
        <v>75.260000000000005</v>
      </c>
      <c r="G97" s="36">
        <v>71.471000000000004</v>
      </c>
      <c r="H97" s="31">
        <f t="shared" si="4"/>
        <v>72.608000000000004</v>
      </c>
      <c r="I97" s="31" t="s">
        <v>78</v>
      </c>
      <c r="J97" s="28"/>
    </row>
    <row r="98" spans="1:10">
      <c r="A98" s="61">
        <v>18</v>
      </c>
      <c r="B98" s="28" t="s">
        <v>119</v>
      </c>
      <c r="C98" s="103" t="s">
        <v>70</v>
      </c>
      <c r="D98" s="28"/>
      <c r="E98" s="28" t="s">
        <v>150</v>
      </c>
      <c r="F98" s="36">
        <v>73.63</v>
      </c>
      <c r="G98" s="36">
        <v>70.146000000000001</v>
      </c>
      <c r="H98" s="31">
        <f t="shared" si="4"/>
        <v>71.191000000000003</v>
      </c>
      <c r="I98" s="31" t="s">
        <v>78</v>
      </c>
      <c r="J98" s="28"/>
    </row>
    <row r="99" spans="1:10">
      <c r="A99" s="61">
        <v>19</v>
      </c>
      <c r="B99" s="28" t="s">
        <v>119</v>
      </c>
      <c r="C99" s="104" t="s">
        <v>151</v>
      </c>
      <c r="D99" s="28"/>
      <c r="E99" s="28" t="s">
        <v>152</v>
      </c>
      <c r="F99" s="36">
        <v>61.96</v>
      </c>
      <c r="G99" s="36">
        <v>70.787999999999997</v>
      </c>
      <c r="H99" s="31">
        <f>ROUND(0.3*F99+0.7*G99,3)</f>
        <v>68.14</v>
      </c>
      <c r="I99" s="31" t="s">
        <v>78</v>
      </c>
      <c r="J99" s="28"/>
    </row>
    <row r="100" spans="1:10">
      <c r="A100" s="61">
        <v>20</v>
      </c>
      <c r="B100" s="28" t="s">
        <v>119</v>
      </c>
      <c r="C100" s="106" t="s">
        <v>153</v>
      </c>
      <c r="D100" s="28"/>
      <c r="E100" s="28" t="s">
        <v>154</v>
      </c>
      <c r="F100" s="46" t="s">
        <v>38</v>
      </c>
      <c r="G100" s="46"/>
      <c r="H100" s="46"/>
      <c r="I100" s="46"/>
      <c r="J100" s="28"/>
    </row>
    <row r="101" spans="1:10">
      <c r="A101" s="61">
        <v>21</v>
      </c>
      <c r="B101" s="28" t="s">
        <v>119</v>
      </c>
      <c r="C101" s="106" t="s">
        <v>155</v>
      </c>
      <c r="D101" s="28"/>
      <c r="E101" s="28" t="s">
        <v>156</v>
      </c>
      <c r="F101" s="46" t="s">
        <v>38</v>
      </c>
      <c r="G101" s="46"/>
      <c r="H101" s="46"/>
      <c r="I101" s="46"/>
      <c r="J101" s="28"/>
    </row>
    <row r="102" spans="1:10">
      <c r="A102" s="61">
        <v>22</v>
      </c>
      <c r="B102" s="28" t="s">
        <v>119</v>
      </c>
      <c r="C102" s="106" t="s">
        <v>157</v>
      </c>
      <c r="D102" s="28"/>
      <c r="E102" s="28" t="s">
        <v>158</v>
      </c>
      <c r="F102" s="46" t="s">
        <v>38</v>
      </c>
      <c r="G102" s="46"/>
      <c r="H102" s="46"/>
      <c r="I102" s="46"/>
      <c r="J102" s="28"/>
    </row>
    <row r="103" spans="1:10">
      <c r="A103" s="61">
        <v>23</v>
      </c>
      <c r="B103" s="28" t="s">
        <v>119</v>
      </c>
      <c r="C103" s="107" t="s">
        <v>41</v>
      </c>
      <c r="D103" s="28"/>
      <c r="E103" s="28" t="s">
        <v>159</v>
      </c>
      <c r="F103" s="46" t="s">
        <v>38</v>
      </c>
      <c r="G103" s="46"/>
      <c r="H103" s="46"/>
      <c r="I103" s="46"/>
      <c r="J103" s="28"/>
    </row>
    <row r="104" spans="1:10">
      <c r="A104" s="61">
        <v>24</v>
      </c>
      <c r="B104" s="28" t="s">
        <v>119</v>
      </c>
      <c r="C104" s="106" t="s">
        <v>160</v>
      </c>
      <c r="D104" s="28"/>
      <c r="E104" s="28" t="s">
        <v>161</v>
      </c>
      <c r="F104" s="46" t="s">
        <v>38</v>
      </c>
      <c r="G104" s="46"/>
      <c r="H104" s="46"/>
      <c r="I104" s="46"/>
      <c r="J104" s="28"/>
    </row>
    <row r="105" spans="1:10">
      <c r="A105" s="61">
        <v>25</v>
      </c>
      <c r="B105" s="28" t="s">
        <v>119</v>
      </c>
      <c r="C105" s="106" t="s">
        <v>162</v>
      </c>
      <c r="D105" s="28"/>
      <c r="E105" s="28" t="s">
        <v>163</v>
      </c>
      <c r="F105" s="46" t="s">
        <v>38</v>
      </c>
      <c r="G105" s="46"/>
      <c r="H105" s="46"/>
      <c r="I105" s="46"/>
      <c r="J105" s="28"/>
    </row>
    <row r="106" spans="1:10">
      <c r="A106" s="61">
        <v>26</v>
      </c>
      <c r="B106" s="28" t="s">
        <v>119</v>
      </c>
      <c r="C106" s="106" t="s">
        <v>164</v>
      </c>
      <c r="D106" s="28"/>
      <c r="E106" s="28" t="s">
        <v>165</v>
      </c>
      <c r="F106" s="46" t="s">
        <v>38</v>
      </c>
      <c r="G106" s="46"/>
      <c r="H106" s="46"/>
      <c r="I106" s="46"/>
      <c r="J106" s="28"/>
    </row>
    <row r="107" spans="1:10">
      <c r="A107" s="61">
        <v>27</v>
      </c>
      <c r="B107" s="28" t="s">
        <v>119</v>
      </c>
      <c r="C107" s="106" t="s">
        <v>166</v>
      </c>
      <c r="D107" s="28"/>
      <c r="E107" s="28" t="s">
        <v>167</v>
      </c>
      <c r="F107" s="46" t="s">
        <v>38</v>
      </c>
      <c r="G107" s="46"/>
      <c r="H107" s="46"/>
      <c r="I107" s="46"/>
      <c r="J107" s="28"/>
    </row>
    <row r="108" spans="1:10" ht="16" thickBot="1">
      <c r="A108" s="66">
        <v>28</v>
      </c>
      <c r="B108" s="67" t="s">
        <v>119</v>
      </c>
      <c r="C108" s="108" t="s">
        <v>168</v>
      </c>
      <c r="D108" s="67"/>
      <c r="E108" s="67" t="s">
        <v>169</v>
      </c>
      <c r="F108" s="69" t="s">
        <v>38</v>
      </c>
      <c r="G108" s="69"/>
      <c r="H108" s="69"/>
      <c r="I108" s="69"/>
      <c r="J108" s="67"/>
    </row>
    <row r="109" spans="1:10" ht="16" thickBot="1"/>
    <row r="110" spans="1:10">
      <c r="A110" s="18" t="s">
        <v>170</v>
      </c>
      <c r="B110" s="19"/>
      <c r="C110" s="58"/>
      <c r="D110" s="59"/>
      <c r="E110" s="59"/>
      <c r="F110" s="59"/>
      <c r="G110" s="59"/>
      <c r="H110" s="59"/>
      <c r="I110" s="59"/>
      <c r="J110" s="60"/>
    </row>
    <row r="111" spans="1:10">
      <c r="A111" s="22" t="s">
        <v>5</v>
      </c>
      <c r="B111" s="23" t="s">
        <v>6</v>
      </c>
      <c r="C111" s="23" t="s">
        <v>7</v>
      </c>
      <c r="D111" s="23" t="s">
        <v>7</v>
      </c>
      <c r="E111" s="24" t="s">
        <v>8</v>
      </c>
      <c r="F111" s="23" t="s">
        <v>9</v>
      </c>
      <c r="G111" s="25" t="s">
        <v>10</v>
      </c>
      <c r="H111" s="23" t="s">
        <v>11</v>
      </c>
      <c r="I111" s="23" t="s">
        <v>12</v>
      </c>
      <c r="J111" s="26" t="s">
        <v>13</v>
      </c>
    </row>
    <row r="112" spans="1:10">
      <c r="A112" s="80">
        <v>1</v>
      </c>
      <c r="B112" s="28" t="s">
        <v>171</v>
      </c>
      <c r="C112" s="41" t="s">
        <v>172</v>
      </c>
      <c r="D112" s="75"/>
      <c r="E112" s="75" t="s">
        <v>173</v>
      </c>
      <c r="F112" s="109">
        <v>54.5</v>
      </c>
      <c r="G112" s="110">
        <v>89.644000000000005</v>
      </c>
      <c r="H112" s="75">
        <f>ROUND(0.7*G112+0.3*F112,3)</f>
        <v>79.100999999999999</v>
      </c>
      <c r="I112" s="75" t="s">
        <v>17</v>
      </c>
      <c r="J112" s="84" t="s">
        <v>174</v>
      </c>
    </row>
    <row r="113" spans="1:10">
      <c r="A113" s="80">
        <v>2</v>
      </c>
      <c r="B113" s="28" t="str">
        <f>B112</f>
        <v>ELEKTRİK</v>
      </c>
      <c r="C113" s="41" t="s">
        <v>175</v>
      </c>
      <c r="D113" s="28"/>
      <c r="E113" s="28" t="s">
        <v>176</v>
      </c>
      <c r="F113" s="62">
        <v>72.900000000000006</v>
      </c>
      <c r="G113" s="111">
        <v>75.311999999999998</v>
      </c>
      <c r="H113" s="28">
        <f>ROUND(0.7*G113+0.3*F113,3)</f>
        <v>74.587999999999994</v>
      </c>
      <c r="I113" s="28" t="s">
        <v>17</v>
      </c>
      <c r="J113" s="84" t="s">
        <v>174</v>
      </c>
    </row>
    <row r="114" spans="1:10" ht="16" thickBot="1">
      <c r="A114" s="67">
        <v>3</v>
      </c>
      <c r="B114" s="67" t="str">
        <f>B113</f>
        <v>ELEKTRİK</v>
      </c>
      <c r="C114" s="112" t="s">
        <v>177</v>
      </c>
      <c r="D114" s="67"/>
      <c r="E114" s="67" t="s">
        <v>178</v>
      </c>
      <c r="F114" s="113">
        <v>76.400000000000006</v>
      </c>
      <c r="G114" s="114">
        <v>73.552999999999997</v>
      </c>
      <c r="H114" s="67">
        <f>ROUND(0.7*G114+0.3*F114,3)</f>
        <v>74.406999999999996</v>
      </c>
      <c r="I114" s="67" t="s">
        <v>17</v>
      </c>
      <c r="J114" s="84" t="s">
        <v>174</v>
      </c>
    </row>
    <row r="116" spans="1:10">
      <c r="A116" s="101" t="s">
        <v>179</v>
      </c>
      <c r="B116" s="101"/>
      <c r="C116" s="102"/>
      <c r="D116" s="102"/>
      <c r="E116" s="102"/>
      <c r="F116" s="102"/>
      <c r="G116" s="102"/>
      <c r="H116" s="102"/>
      <c r="I116" s="102"/>
      <c r="J116" s="102"/>
    </row>
    <row r="117" spans="1:10">
      <c r="A117" s="61" t="s">
        <v>5</v>
      </c>
      <c r="B117" s="23" t="s">
        <v>6</v>
      </c>
      <c r="C117" s="23" t="s">
        <v>7</v>
      </c>
      <c r="D117" s="23" t="s">
        <v>7</v>
      </c>
      <c r="E117" s="24" t="s">
        <v>8</v>
      </c>
      <c r="F117" s="23" t="s">
        <v>9</v>
      </c>
      <c r="G117" s="25" t="s">
        <v>10</v>
      </c>
      <c r="H117" s="23" t="s">
        <v>11</v>
      </c>
      <c r="I117" s="23" t="s">
        <v>12</v>
      </c>
      <c r="J117" s="23" t="s">
        <v>13</v>
      </c>
    </row>
    <row r="118" spans="1:10">
      <c r="A118" s="61">
        <v>1</v>
      </c>
      <c r="B118" s="28" t="s">
        <v>180</v>
      </c>
      <c r="C118" s="103" t="s">
        <v>181</v>
      </c>
      <c r="D118" s="28" t="str">
        <f>IF(C118&lt;&gt;"",LEFT(C118,2)&amp;"*****"&amp;RIGHT(C118,2),"")</f>
        <v>*******06</v>
      </c>
      <c r="E118" s="28" t="s">
        <v>182</v>
      </c>
      <c r="F118" s="32">
        <v>80.099999999999994</v>
      </c>
      <c r="G118" s="33">
        <v>81.209999999999994</v>
      </c>
      <c r="H118" s="31">
        <f>ROUND(0.3*F118+0.7*G118,3)</f>
        <v>80.876999999999995</v>
      </c>
      <c r="I118" s="31" t="s">
        <v>17</v>
      </c>
      <c r="J118" s="34">
        <v>0.5</v>
      </c>
    </row>
    <row r="119" spans="1:10">
      <c r="A119" s="61">
        <v>2</v>
      </c>
      <c r="B119" s="28" t="s">
        <v>180</v>
      </c>
      <c r="C119" s="104" t="s">
        <v>172</v>
      </c>
      <c r="D119" s="28"/>
      <c r="E119" s="28" t="s">
        <v>183</v>
      </c>
      <c r="F119" s="62">
        <v>72.900000000000006</v>
      </c>
      <c r="G119" s="65">
        <v>82.444000000000003</v>
      </c>
      <c r="H119" s="31">
        <f t="shared" ref="H119:H122" si="5">ROUND(0.3*F119+0.7*G119,3)</f>
        <v>79.581000000000003</v>
      </c>
      <c r="I119" s="31" t="s">
        <v>17</v>
      </c>
      <c r="J119" s="34">
        <v>0.5</v>
      </c>
    </row>
    <row r="120" spans="1:10">
      <c r="A120" s="61">
        <v>3</v>
      </c>
      <c r="B120" s="28" t="s">
        <v>180</v>
      </c>
      <c r="C120" s="103" t="s">
        <v>172</v>
      </c>
      <c r="D120" s="28"/>
      <c r="E120" s="28" t="s">
        <v>184</v>
      </c>
      <c r="F120" s="115">
        <v>54.5</v>
      </c>
      <c r="G120" s="65">
        <v>89.644000000000005</v>
      </c>
      <c r="H120" s="31">
        <f t="shared" si="5"/>
        <v>79.100999999999999</v>
      </c>
      <c r="I120" s="31" t="s">
        <v>17</v>
      </c>
      <c r="J120" s="34">
        <v>0.5</v>
      </c>
    </row>
    <row r="121" spans="1:10">
      <c r="A121" s="61">
        <v>4</v>
      </c>
      <c r="B121" s="28" t="s">
        <v>180</v>
      </c>
      <c r="C121" s="103" t="s">
        <v>185</v>
      </c>
      <c r="D121" s="28"/>
      <c r="E121" s="28" t="s">
        <v>186</v>
      </c>
      <c r="F121" s="62">
        <v>57.06</v>
      </c>
      <c r="G121" s="65">
        <v>86.418000000000006</v>
      </c>
      <c r="H121" s="31">
        <f t="shared" si="5"/>
        <v>77.611000000000004</v>
      </c>
      <c r="I121" s="31" t="s">
        <v>17</v>
      </c>
      <c r="J121" s="34">
        <v>0.5</v>
      </c>
    </row>
    <row r="122" spans="1:10">
      <c r="A122" s="61">
        <v>5</v>
      </c>
      <c r="B122" s="28" t="s">
        <v>180</v>
      </c>
      <c r="C122" s="103" t="s">
        <v>177</v>
      </c>
      <c r="D122" s="28"/>
      <c r="E122" s="28" t="s">
        <v>178</v>
      </c>
      <c r="F122" s="62">
        <v>76.400000000000006</v>
      </c>
      <c r="G122" s="65">
        <v>73.55</v>
      </c>
      <c r="H122" s="31">
        <f t="shared" si="5"/>
        <v>74.405000000000001</v>
      </c>
      <c r="I122" s="31" t="s">
        <v>17</v>
      </c>
      <c r="J122" s="34">
        <v>0.5</v>
      </c>
    </row>
    <row r="123" spans="1:10">
      <c r="A123" s="61">
        <v>6</v>
      </c>
      <c r="B123" s="28" t="s">
        <v>180</v>
      </c>
      <c r="C123" s="103" t="s">
        <v>59</v>
      </c>
      <c r="D123" s="28"/>
      <c r="E123" s="28" t="s">
        <v>187</v>
      </c>
      <c r="F123" s="46" t="s">
        <v>38</v>
      </c>
      <c r="G123" s="46"/>
      <c r="H123" s="46"/>
      <c r="I123" s="46"/>
      <c r="J123" s="28"/>
    </row>
    <row r="124" spans="1:10" ht="16" thickBot="1">
      <c r="A124" s="66">
        <v>7</v>
      </c>
      <c r="B124" s="67" t="s">
        <v>180</v>
      </c>
      <c r="C124" s="116" t="s">
        <v>188</v>
      </c>
      <c r="D124" s="67"/>
      <c r="E124" s="67" t="s">
        <v>189</v>
      </c>
      <c r="F124" s="69" t="s">
        <v>38</v>
      </c>
      <c r="G124" s="69"/>
      <c r="H124" s="69"/>
      <c r="I124" s="69"/>
      <c r="J124" s="67"/>
    </row>
    <row r="125" spans="1:10" ht="16" thickBot="1"/>
    <row r="126" spans="1:10">
      <c r="A126" s="101" t="s">
        <v>190</v>
      </c>
      <c r="B126" s="101"/>
      <c r="C126" s="58"/>
      <c r="D126" s="59"/>
      <c r="E126" s="59"/>
      <c r="F126" s="59"/>
      <c r="G126" s="59"/>
      <c r="H126" s="59"/>
      <c r="I126" s="59"/>
      <c r="J126" s="60"/>
    </row>
    <row r="127" spans="1:10">
      <c r="A127" s="61" t="s">
        <v>5</v>
      </c>
      <c r="B127" s="23" t="s">
        <v>6</v>
      </c>
      <c r="C127" s="23" t="s">
        <v>7</v>
      </c>
      <c r="D127" s="23" t="s">
        <v>7</v>
      </c>
      <c r="E127" s="24" t="s">
        <v>8</v>
      </c>
      <c r="F127" s="23" t="s">
        <v>9</v>
      </c>
      <c r="G127" s="25" t="s">
        <v>10</v>
      </c>
      <c r="H127" s="23" t="s">
        <v>11</v>
      </c>
      <c r="I127" s="23" t="s">
        <v>12</v>
      </c>
      <c r="J127" s="23" t="s">
        <v>13</v>
      </c>
    </row>
    <row r="128" spans="1:10">
      <c r="A128" s="61">
        <v>1</v>
      </c>
      <c r="B128" s="28" t="s">
        <v>191</v>
      </c>
      <c r="C128" s="103" t="s">
        <v>192</v>
      </c>
      <c r="D128" s="28" t="str">
        <f>IF(C128&lt;&gt;"",LEFT(C128,2)&amp;"*****"&amp;RIGHT(C128,2),"")</f>
        <v>*******16</v>
      </c>
      <c r="E128" s="28" t="s">
        <v>193</v>
      </c>
      <c r="F128" s="117">
        <v>83.3</v>
      </c>
      <c r="G128" s="118">
        <v>83.521000000000001</v>
      </c>
      <c r="H128" s="31">
        <f>ROUND(0.3*F128+0.7*G128,3)</f>
        <v>83.454999999999998</v>
      </c>
      <c r="I128" s="31" t="s">
        <v>17</v>
      </c>
      <c r="J128" s="34">
        <v>0.5</v>
      </c>
    </row>
    <row r="129" spans="1:10">
      <c r="A129" s="61">
        <v>2</v>
      </c>
      <c r="B129" s="28" t="s">
        <v>191</v>
      </c>
      <c r="C129" s="104" t="s">
        <v>194</v>
      </c>
      <c r="D129" s="28"/>
      <c r="E129" s="28" t="s">
        <v>195</v>
      </c>
      <c r="F129" s="119">
        <v>79.3</v>
      </c>
      <c r="G129" s="120">
        <v>83.278000000000006</v>
      </c>
      <c r="H129" s="31">
        <f t="shared" ref="H129:H135" si="6">ROUND(0.3*F129+0.7*G129,3)</f>
        <v>82.084999999999994</v>
      </c>
      <c r="I129" s="31" t="s">
        <v>17</v>
      </c>
      <c r="J129" s="34">
        <v>0.5</v>
      </c>
    </row>
    <row r="130" spans="1:10">
      <c r="A130" s="61">
        <v>3</v>
      </c>
      <c r="B130" s="28" t="s">
        <v>191</v>
      </c>
      <c r="C130" s="103" t="s">
        <v>196</v>
      </c>
      <c r="D130" s="28"/>
      <c r="E130" s="28" t="s">
        <v>197</v>
      </c>
      <c r="F130" s="117">
        <v>84.81</v>
      </c>
      <c r="G130" s="118">
        <v>75.48</v>
      </c>
      <c r="H130" s="31">
        <f t="shared" si="6"/>
        <v>78.278999999999996</v>
      </c>
      <c r="I130" s="31" t="s">
        <v>17</v>
      </c>
      <c r="J130" s="34">
        <v>0.5</v>
      </c>
    </row>
    <row r="131" spans="1:10">
      <c r="A131" s="61">
        <v>4</v>
      </c>
      <c r="B131" s="28" t="s">
        <v>191</v>
      </c>
      <c r="C131" s="103" t="s">
        <v>83</v>
      </c>
      <c r="D131" s="28"/>
      <c r="E131" s="28" t="s">
        <v>198</v>
      </c>
      <c r="F131" s="117">
        <v>67.8</v>
      </c>
      <c r="G131" s="118">
        <v>80.221999999999994</v>
      </c>
      <c r="H131" s="31">
        <f t="shared" si="6"/>
        <v>76.495000000000005</v>
      </c>
      <c r="I131" s="31" t="s">
        <v>17</v>
      </c>
      <c r="J131" s="34">
        <v>0.5</v>
      </c>
    </row>
    <row r="132" spans="1:10">
      <c r="A132" s="61">
        <v>5</v>
      </c>
      <c r="B132" s="28" t="s">
        <v>191</v>
      </c>
      <c r="C132" s="103" t="s">
        <v>199</v>
      </c>
      <c r="D132" s="28"/>
      <c r="E132" s="28" t="s">
        <v>200</v>
      </c>
      <c r="F132" s="36">
        <v>73.12</v>
      </c>
      <c r="G132" s="42">
        <v>76.704999999999998</v>
      </c>
      <c r="H132" s="31">
        <f t="shared" si="6"/>
        <v>75.63</v>
      </c>
      <c r="I132" s="31" t="s">
        <v>17</v>
      </c>
      <c r="J132" s="34">
        <v>0.5</v>
      </c>
    </row>
    <row r="133" spans="1:10">
      <c r="A133" s="61">
        <v>6</v>
      </c>
      <c r="B133" s="28" t="s">
        <v>191</v>
      </c>
      <c r="C133" s="103" t="s">
        <v>201</v>
      </c>
      <c r="D133" s="28"/>
      <c r="E133" s="28" t="s">
        <v>202</v>
      </c>
      <c r="F133" s="36">
        <v>75.5</v>
      </c>
      <c r="G133" s="37">
        <v>70</v>
      </c>
      <c r="H133" s="31">
        <f t="shared" si="6"/>
        <v>71.650000000000006</v>
      </c>
      <c r="I133" s="31" t="s">
        <v>17</v>
      </c>
      <c r="J133" s="34">
        <v>0.5</v>
      </c>
    </row>
    <row r="134" spans="1:10">
      <c r="A134" s="61">
        <v>7</v>
      </c>
      <c r="B134" s="28" t="s">
        <v>191</v>
      </c>
      <c r="C134" s="103" t="s">
        <v>203</v>
      </c>
      <c r="D134" s="28"/>
      <c r="E134" s="28" t="s">
        <v>204</v>
      </c>
      <c r="F134" s="33">
        <v>67.33</v>
      </c>
      <c r="G134" s="92">
        <v>72.894000000000005</v>
      </c>
      <c r="H134" s="31">
        <f t="shared" si="6"/>
        <v>71.224999999999994</v>
      </c>
      <c r="I134" s="31" t="s">
        <v>17</v>
      </c>
      <c r="J134" s="34">
        <v>0.5</v>
      </c>
    </row>
    <row r="135" spans="1:10">
      <c r="A135" s="61">
        <v>8</v>
      </c>
      <c r="B135" s="28" t="s">
        <v>191</v>
      </c>
      <c r="C135" s="104" t="s">
        <v>205</v>
      </c>
      <c r="D135" s="28"/>
      <c r="E135" s="28" t="s">
        <v>206</v>
      </c>
      <c r="F135" s="36">
        <v>60.63</v>
      </c>
      <c r="G135" s="89">
        <v>73.575999999999993</v>
      </c>
      <c r="H135" s="31">
        <f t="shared" si="6"/>
        <v>69.691999999999993</v>
      </c>
      <c r="I135" s="31" t="s">
        <v>17</v>
      </c>
      <c r="J135" s="34">
        <v>0.5</v>
      </c>
    </row>
    <row r="136" spans="1:10">
      <c r="A136" s="61">
        <v>9</v>
      </c>
      <c r="B136" s="28" t="s">
        <v>191</v>
      </c>
      <c r="C136" s="103" t="s">
        <v>207</v>
      </c>
      <c r="D136" s="28"/>
      <c r="E136" s="28" t="s">
        <v>208</v>
      </c>
      <c r="F136" s="46" t="s">
        <v>38</v>
      </c>
      <c r="G136" s="46"/>
      <c r="H136" s="46"/>
      <c r="I136" s="46"/>
      <c r="J136" s="28"/>
    </row>
    <row r="137" spans="1:10">
      <c r="A137" s="61">
        <v>10</v>
      </c>
      <c r="B137" s="28" t="s">
        <v>191</v>
      </c>
      <c r="C137" s="104" t="s">
        <v>177</v>
      </c>
      <c r="D137" s="28"/>
      <c r="E137" s="28" t="s">
        <v>209</v>
      </c>
      <c r="F137" s="46" t="s">
        <v>38</v>
      </c>
      <c r="G137" s="46"/>
      <c r="H137" s="46"/>
      <c r="I137" s="46"/>
      <c r="J137" s="28"/>
    </row>
    <row r="138" spans="1:10">
      <c r="A138" s="61">
        <v>11</v>
      </c>
      <c r="B138" s="28" t="s">
        <v>191</v>
      </c>
      <c r="C138" s="103" t="s">
        <v>210</v>
      </c>
      <c r="D138" s="28"/>
      <c r="E138" s="28" t="s">
        <v>211</v>
      </c>
      <c r="F138" s="46" t="s">
        <v>38</v>
      </c>
      <c r="G138" s="46"/>
      <c r="H138" s="46"/>
      <c r="I138" s="46"/>
      <c r="J138" s="28"/>
    </row>
    <row r="139" spans="1:10">
      <c r="A139" s="61">
        <v>12</v>
      </c>
      <c r="B139" s="28" t="s">
        <v>191</v>
      </c>
      <c r="C139" s="103" t="s">
        <v>212</v>
      </c>
      <c r="D139" s="28"/>
      <c r="E139" s="28" t="s">
        <v>64</v>
      </c>
      <c r="F139" s="46" t="s">
        <v>38</v>
      </c>
      <c r="G139" s="46"/>
      <c r="H139" s="46"/>
      <c r="I139" s="46"/>
      <c r="J139" s="28"/>
    </row>
    <row r="141" spans="1:10">
      <c r="A141" s="101" t="s">
        <v>213</v>
      </c>
      <c r="B141" s="101"/>
      <c r="C141" s="102"/>
      <c r="D141" s="102"/>
      <c r="E141" s="102"/>
      <c r="F141" s="102"/>
      <c r="G141" s="102"/>
      <c r="H141" s="102"/>
      <c r="I141" s="102"/>
      <c r="J141" s="102"/>
    </row>
    <row r="142" spans="1:10">
      <c r="A142" s="61" t="s">
        <v>5</v>
      </c>
      <c r="B142" s="23" t="s">
        <v>6</v>
      </c>
      <c r="C142" s="23" t="s">
        <v>7</v>
      </c>
      <c r="D142" s="23" t="s">
        <v>7</v>
      </c>
      <c r="E142" s="24" t="s">
        <v>8</v>
      </c>
      <c r="F142" s="23" t="s">
        <v>9</v>
      </c>
      <c r="G142" s="25" t="s">
        <v>10</v>
      </c>
      <c r="H142" s="23" t="s">
        <v>11</v>
      </c>
      <c r="I142" s="23" t="s">
        <v>12</v>
      </c>
      <c r="J142" s="23" t="s">
        <v>13</v>
      </c>
    </row>
    <row r="143" spans="1:10">
      <c r="A143" s="61">
        <v>1</v>
      </c>
      <c r="B143" s="28" t="s">
        <v>214</v>
      </c>
      <c r="C143" s="103" t="s">
        <v>215</v>
      </c>
      <c r="D143" s="28" t="str">
        <f>IF(C143&lt;&gt;"",LEFT(C143,2)&amp;"*****"&amp;RIGHT(C143,2),"")</f>
        <v>*******76</v>
      </c>
      <c r="E143" s="28" t="s">
        <v>216</v>
      </c>
      <c r="F143" s="32">
        <v>75.73</v>
      </c>
      <c r="G143" s="33">
        <v>90.061000000000007</v>
      </c>
      <c r="H143" s="31">
        <f>ROUND(0.3*F143+0.7*G143,3)</f>
        <v>85.762</v>
      </c>
      <c r="I143" s="31" t="s">
        <v>17</v>
      </c>
      <c r="J143" s="34">
        <v>0.45833333333333331</v>
      </c>
    </row>
    <row r="144" spans="1:10">
      <c r="A144" s="61">
        <v>2</v>
      </c>
      <c r="B144" s="28" t="s">
        <v>214</v>
      </c>
      <c r="C144" s="104" t="s">
        <v>217</v>
      </c>
      <c r="D144" s="28"/>
      <c r="E144" s="28" t="s">
        <v>218</v>
      </c>
      <c r="F144" s="36">
        <v>94.86</v>
      </c>
      <c r="G144" s="42">
        <v>79.948999999999998</v>
      </c>
      <c r="H144" s="31">
        <f t="shared" ref="H144:H152" si="7">ROUND(0.3*F144+0.7*G144,3)</f>
        <v>84.421999999999997</v>
      </c>
      <c r="I144" s="31" t="s">
        <v>17</v>
      </c>
      <c r="J144" s="34">
        <v>0.45833333333333331</v>
      </c>
    </row>
    <row r="145" spans="1:10">
      <c r="A145" s="61">
        <v>3</v>
      </c>
      <c r="B145" s="28" t="s">
        <v>214</v>
      </c>
      <c r="C145" s="103" t="s">
        <v>172</v>
      </c>
      <c r="D145" s="28"/>
      <c r="E145" s="28" t="s">
        <v>219</v>
      </c>
      <c r="F145" s="36">
        <v>72.3</v>
      </c>
      <c r="G145" s="37">
        <v>88.126999999999995</v>
      </c>
      <c r="H145" s="31">
        <f t="shared" si="7"/>
        <v>83.379000000000005</v>
      </c>
      <c r="I145" s="31" t="s">
        <v>17</v>
      </c>
      <c r="J145" s="34">
        <v>0.45833333333333331</v>
      </c>
    </row>
    <row r="146" spans="1:10">
      <c r="A146" s="61">
        <v>4</v>
      </c>
      <c r="B146" s="28" t="s">
        <v>214</v>
      </c>
      <c r="C146" s="103" t="s">
        <v>47</v>
      </c>
      <c r="D146" s="28"/>
      <c r="E146" s="28" t="s">
        <v>220</v>
      </c>
      <c r="F146" s="32">
        <v>81.3</v>
      </c>
      <c r="G146" s="33">
        <v>83.671999999999997</v>
      </c>
      <c r="H146" s="31">
        <f t="shared" si="7"/>
        <v>82.96</v>
      </c>
      <c r="I146" s="31" t="s">
        <v>17</v>
      </c>
      <c r="J146" s="34">
        <v>0.45833333333333331</v>
      </c>
    </row>
    <row r="147" spans="1:10">
      <c r="A147" s="61">
        <v>5</v>
      </c>
      <c r="B147" s="28" t="s">
        <v>214</v>
      </c>
      <c r="C147" s="103" t="s">
        <v>221</v>
      </c>
      <c r="D147" s="28"/>
      <c r="E147" s="28" t="s">
        <v>222</v>
      </c>
      <c r="F147" s="36">
        <v>86.2</v>
      </c>
      <c r="G147" s="37">
        <v>76.561999999999998</v>
      </c>
      <c r="H147" s="31">
        <f t="shared" si="7"/>
        <v>79.453000000000003</v>
      </c>
      <c r="I147" s="31" t="s">
        <v>17</v>
      </c>
      <c r="J147" s="34">
        <v>0.45833333333333331</v>
      </c>
    </row>
    <row r="148" spans="1:10">
      <c r="A148" s="61">
        <v>6</v>
      </c>
      <c r="B148" s="28" t="s">
        <v>214</v>
      </c>
      <c r="C148" s="103" t="s">
        <v>223</v>
      </c>
      <c r="D148" s="28"/>
      <c r="E148" s="28" t="s">
        <v>224</v>
      </c>
      <c r="F148" s="36">
        <v>86.46</v>
      </c>
      <c r="G148" s="42">
        <v>73.626000000000005</v>
      </c>
      <c r="H148" s="31">
        <f t="shared" si="7"/>
        <v>77.475999999999999</v>
      </c>
      <c r="I148" s="31" t="s">
        <v>17</v>
      </c>
      <c r="J148" s="34">
        <v>0.45833333333333331</v>
      </c>
    </row>
    <row r="149" spans="1:10">
      <c r="A149" s="61">
        <v>7</v>
      </c>
      <c r="B149" s="28" t="s">
        <v>214</v>
      </c>
      <c r="C149" s="103" t="s">
        <v>225</v>
      </c>
      <c r="D149" s="28"/>
      <c r="E149" s="28" t="s">
        <v>226</v>
      </c>
      <c r="F149" s="36">
        <v>77.5</v>
      </c>
      <c r="G149" s="42">
        <v>76.866</v>
      </c>
      <c r="H149" s="31">
        <f t="shared" si="7"/>
        <v>77.055999999999997</v>
      </c>
      <c r="I149" s="31" t="s">
        <v>17</v>
      </c>
      <c r="J149" s="34">
        <v>0.45833333333333331</v>
      </c>
    </row>
    <row r="150" spans="1:10">
      <c r="A150" s="61">
        <v>8</v>
      </c>
      <c r="B150" s="28" t="s">
        <v>214</v>
      </c>
      <c r="C150" s="104" t="s">
        <v>227</v>
      </c>
      <c r="D150" s="28"/>
      <c r="E150" s="28" t="s">
        <v>228</v>
      </c>
      <c r="F150" s="36">
        <v>68.5</v>
      </c>
      <c r="G150" s="42">
        <v>77.048000000000002</v>
      </c>
      <c r="H150" s="31">
        <f t="shared" si="7"/>
        <v>74.483999999999995</v>
      </c>
      <c r="I150" s="31" t="s">
        <v>17</v>
      </c>
      <c r="J150" s="34">
        <v>0.45833333333333331</v>
      </c>
    </row>
    <row r="151" spans="1:10">
      <c r="A151" s="61">
        <v>9</v>
      </c>
      <c r="B151" s="28" t="s">
        <v>214</v>
      </c>
      <c r="C151" s="103" t="s">
        <v>229</v>
      </c>
      <c r="D151" s="28"/>
      <c r="E151" s="28" t="s">
        <v>230</v>
      </c>
      <c r="F151" s="32">
        <v>71.900000000000006</v>
      </c>
      <c r="G151" s="33">
        <v>74.986999999999995</v>
      </c>
      <c r="H151" s="31">
        <f t="shared" si="7"/>
        <v>74.061000000000007</v>
      </c>
      <c r="I151" s="31" t="s">
        <v>17</v>
      </c>
      <c r="J151" s="34">
        <v>0.45833333333333331</v>
      </c>
    </row>
    <row r="152" spans="1:10">
      <c r="A152" s="61">
        <v>10</v>
      </c>
      <c r="B152" s="28" t="s">
        <v>214</v>
      </c>
      <c r="C152" s="104" t="s">
        <v>177</v>
      </c>
      <c r="D152" s="28"/>
      <c r="E152" s="28" t="s">
        <v>231</v>
      </c>
      <c r="F152" s="36">
        <v>81.900000000000006</v>
      </c>
      <c r="G152" s="42">
        <v>70.427000000000007</v>
      </c>
      <c r="H152" s="31">
        <f t="shared" si="7"/>
        <v>73.869</v>
      </c>
      <c r="I152" s="31" t="s">
        <v>17</v>
      </c>
      <c r="J152" s="34">
        <v>0.45833333333333331</v>
      </c>
    </row>
    <row r="153" spans="1:10">
      <c r="A153" s="61">
        <v>11</v>
      </c>
      <c r="B153" s="28" t="s">
        <v>214</v>
      </c>
      <c r="C153" s="103" t="s">
        <v>232</v>
      </c>
      <c r="D153" s="28"/>
      <c r="E153" s="28" t="s">
        <v>233</v>
      </c>
      <c r="F153" s="46" t="s">
        <v>38</v>
      </c>
      <c r="G153" s="46"/>
      <c r="H153" s="46"/>
      <c r="I153" s="46"/>
      <c r="J153" s="28"/>
    </row>
    <row r="154" spans="1:10">
      <c r="A154" s="61">
        <v>12</v>
      </c>
      <c r="B154" s="28" t="s">
        <v>214</v>
      </c>
      <c r="C154" s="103" t="s">
        <v>234</v>
      </c>
      <c r="D154" s="28"/>
      <c r="E154" s="28" t="s">
        <v>235</v>
      </c>
      <c r="F154" s="46" t="s">
        <v>38</v>
      </c>
      <c r="G154" s="46"/>
      <c r="H154" s="46"/>
      <c r="I154" s="46"/>
      <c r="J154" s="28"/>
    </row>
    <row r="155" spans="1:10">
      <c r="A155" s="61">
        <v>13</v>
      </c>
      <c r="B155" s="28" t="s">
        <v>214</v>
      </c>
      <c r="C155" s="103" t="s">
        <v>103</v>
      </c>
      <c r="D155" s="28"/>
      <c r="E155" s="28" t="s">
        <v>236</v>
      </c>
      <c r="F155" s="46" t="s">
        <v>38</v>
      </c>
      <c r="G155" s="46"/>
      <c r="H155" s="46"/>
      <c r="I155" s="46"/>
      <c r="J155" s="28"/>
    </row>
    <row r="156" spans="1:10" ht="16" thickBot="1">
      <c r="A156" s="66">
        <v>14</v>
      </c>
      <c r="B156" s="67" t="s">
        <v>214</v>
      </c>
      <c r="C156" s="121" t="s">
        <v>237</v>
      </c>
      <c r="D156" s="67"/>
      <c r="E156" s="67" t="s">
        <v>64</v>
      </c>
      <c r="F156" s="69" t="s">
        <v>38</v>
      </c>
      <c r="G156" s="69"/>
      <c r="H156" s="69"/>
      <c r="I156" s="69"/>
      <c r="J156" s="67"/>
    </row>
    <row r="157" spans="1:10" ht="16" thickBot="1"/>
    <row r="158" spans="1:10">
      <c r="A158" s="18" t="s">
        <v>238</v>
      </c>
      <c r="B158" s="19"/>
      <c r="C158" s="58"/>
      <c r="D158" s="59"/>
      <c r="E158" s="59"/>
      <c r="F158" s="59"/>
      <c r="G158" s="59"/>
      <c r="H158" s="59"/>
      <c r="I158" s="59"/>
      <c r="J158" s="60"/>
    </row>
    <row r="159" spans="1:10">
      <c r="A159" s="22" t="s">
        <v>5</v>
      </c>
      <c r="B159" s="23" t="s">
        <v>6</v>
      </c>
      <c r="C159" s="23" t="s">
        <v>7</v>
      </c>
      <c r="D159" s="23" t="s">
        <v>7</v>
      </c>
      <c r="E159" s="24" t="s">
        <v>8</v>
      </c>
      <c r="F159" s="23" t="s">
        <v>9</v>
      </c>
      <c r="G159" s="25" t="s">
        <v>10</v>
      </c>
      <c r="H159" s="23" t="s">
        <v>11</v>
      </c>
      <c r="I159" s="23" t="s">
        <v>12</v>
      </c>
      <c r="J159" s="26" t="s">
        <v>13</v>
      </c>
    </row>
    <row r="160" spans="1:10">
      <c r="A160" s="80">
        <v>1</v>
      </c>
      <c r="B160" s="28" t="s">
        <v>239</v>
      </c>
      <c r="C160" s="41" t="s">
        <v>240</v>
      </c>
      <c r="D160" s="75"/>
      <c r="E160" s="75" t="s">
        <v>241</v>
      </c>
      <c r="F160" s="46" t="s">
        <v>38</v>
      </c>
      <c r="G160" s="46"/>
      <c r="H160" s="46"/>
      <c r="I160" s="46"/>
      <c r="J160" s="84"/>
    </row>
    <row r="162" spans="1:10">
      <c r="A162" s="101" t="s">
        <v>242</v>
      </c>
      <c r="B162" s="101"/>
      <c r="C162" s="102"/>
      <c r="D162" s="102"/>
      <c r="E162" s="102"/>
      <c r="F162" s="102"/>
      <c r="G162" s="102"/>
      <c r="H162" s="102"/>
      <c r="I162" s="102"/>
      <c r="J162" s="102"/>
    </row>
    <row r="163" spans="1:10">
      <c r="A163" s="61" t="s">
        <v>5</v>
      </c>
      <c r="B163" s="23" t="s">
        <v>6</v>
      </c>
      <c r="C163" s="23" t="s">
        <v>7</v>
      </c>
      <c r="D163" s="23" t="s">
        <v>7</v>
      </c>
      <c r="E163" s="24" t="s">
        <v>8</v>
      </c>
      <c r="F163" s="23" t="s">
        <v>9</v>
      </c>
      <c r="G163" s="25" t="s">
        <v>10</v>
      </c>
      <c r="H163" s="23" t="s">
        <v>11</v>
      </c>
      <c r="I163" s="23" t="s">
        <v>12</v>
      </c>
      <c r="J163" s="23" t="s">
        <v>13</v>
      </c>
    </row>
    <row r="164" spans="1:10">
      <c r="A164" s="61">
        <v>1</v>
      </c>
      <c r="B164" s="28" t="s">
        <v>243</v>
      </c>
      <c r="C164" s="103" t="s">
        <v>244</v>
      </c>
      <c r="D164" s="28" t="str">
        <f>IF(C164&lt;&gt;"",LEFT(C164,2)&amp;"*****"&amp;RIGHT(C164,2),"")</f>
        <v>*******30</v>
      </c>
      <c r="E164" s="28" t="s">
        <v>245</v>
      </c>
      <c r="F164" s="32">
        <v>73.599999999999994</v>
      </c>
      <c r="G164" s="33">
        <v>78.772000000000006</v>
      </c>
      <c r="H164" s="31">
        <f>ROUND(0.3*F164+0.7*G164,3)</f>
        <v>77.22</v>
      </c>
      <c r="I164" s="31" t="s">
        <v>17</v>
      </c>
      <c r="J164" s="34">
        <v>0.45833333333333331</v>
      </c>
    </row>
    <row r="165" spans="1:10">
      <c r="A165" s="61">
        <v>2</v>
      </c>
      <c r="B165" s="28" t="s">
        <v>243</v>
      </c>
      <c r="C165" s="104" t="s">
        <v>246</v>
      </c>
      <c r="D165" s="28"/>
      <c r="E165" s="28" t="s">
        <v>247</v>
      </c>
      <c r="F165" s="36">
        <v>73.86</v>
      </c>
      <c r="G165" s="42">
        <v>75.44</v>
      </c>
      <c r="H165" s="31">
        <f t="shared" ref="H165:H167" si="8">ROUND(0.3*F165+0.7*G165,3)</f>
        <v>74.965999999999994</v>
      </c>
      <c r="I165" s="31" t="s">
        <v>17</v>
      </c>
      <c r="J165" s="34">
        <v>0.45833333333333331</v>
      </c>
    </row>
    <row r="166" spans="1:10">
      <c r="A166" s="61">
        <v>3</v>
      </c>
      <c r="B166" s="28" t="s">
        <v>243</v>
      </c>
      <c r="C166" s="103" t="s">
        <v>248</v>
      </c>
      <c r="D166" s="28"/>
      <c r="E166" s="28" t="s">
        <v>249</v>
      </c>
      <c r="F166" s="32">
        <v>63.76</v>
      </c>
      <c r="G166" s="33">
        <v>75.382999999999996</v>
      </c>
      <c r="H166" s="31">
        <f t="shared" si="8"/>
        <v>71.896000000000001</v>
      </c>
      <c r="I166" s="31" t="s">
        <v>17</v>
      </c>
      <c r="J166" s="34">
        <v>0.45833333333333331</v>
      </c>
    </row>
    <row r="167" spans="1:10">
      <c r="A167" s="61">
        <v>4</v>
      </c>
      <c r="B167" s="28" t="s">
        <v>243</v>
      </c>
      <c r="C167" s="103" t="s">
        <v>250</v>
      </c>
      <c r="D167" s="28"/>
      <c r="E167" s="28" t="s">
        <v>251</v>
      </c>
      <c r="F167" s="32">
        <v>57.76</v>
      </c>
      <c r="G167" s="33">
        <v>73.944000000000003</v>
      </c>
      <c r="H167" s="31">
        <f t="shared" si="8"/>
        <v>69.088999999999999</v>
      </c>
      <c r="I167" s="31" t="s">
        <v>17</v>
      </c>
      <c r="J167" s="34">
        <v>0.45833333333333331</v>
      </c>
    </row>
    <row r="168" spans="1:10">
      <c r="A168" s="61">
        <v>5</v>
      </c>
      <c r="B168" s="28" t="s">
        <v>243</v>
      </c>
      <c r="C168" s="103" t="s">
        <v>83</v>
      </c>
      <c r="D168" s="28"/>
      <c r="E168" s="28" t="s">
        <v>252</v>
      </c>
      <c r="F168" s="39">
        <v>61</v>
      </c>
      <c r="G168" s="40">
        <v>70.558999999999997</v>
      </c>
      <c r="H168" s="122">
        <f t="shared" ref="H168" si="9">0.3*G168+0.7*F168</f>
        <v>63.867699999999999</v>
      </c>
      <c r="I168" s="123" t="s">
        <v>17</v>
      </c>
      <c r="J168" s="28"/>
    </row>
    <row r="169" spans="1:10">
      <c r="A169" s="61">
        <v>6</v>
      </c>
      <c r="B169" s="28" t="s">
        <v>243</v>
      </c>
      <c r="C169" s="103" t="s">
        <v>142</v>
      </c>
      <c r="D169" s="28"/>
      <c r="E169" s="28" t="s">
        <v>253</v>
      </c>
      <c r="F169" s="46" t="s">
        <v>38</v>
      </c>
      <c r="G169" s="46"/>
      <c r="H169" s="46"/>
      <c r="I169" s="46"/>
      <c r="J169" s="28"/>
    </row>
    <row r="170" spans="1:10">
      <c r="A170" s="61">
        <v>7</v>
      </c>
      <c r="B170" s="28" t="s">
        <v>243</v>
      </c>
      <c r="C170" s="103" t="s">
        <v>51</v>
      </c>
      <c r="D170" s="28"/>
      <c r="E170" s="28" t="s">
        <v>254</v>
      </c>
      <c r="F170" s="46" t="s">
        <v>38</v>
      </c>
      <c r="G170" s="46"/>
      <c r="H170" s="46"/>
      <c r="I170" s="46"/>
      <c r="J170" s="28"/>
    </row>
    <row r="171" spans="1:10">
      <c r="A171" s="61">
        <v>8</v>
      </c>
      <c r="B171" s="28" t="s">
        <v>243</v>
      </c>
      <c r="C171" s="104" t="s">
        <v>255</v>
      </c>
      <c r="D171" s="28"/>
      <c r="E171" s="28" t="s">
        <v>256</v>
      </c>
      <c r="F171" s="46" t="s">
        <v>38</v>
      </c>
      <c r="G171" s="46"/>
      <c r="H171" s="46"/>
      <c r="I171" s="46"/>
      <c r="J171" s="28"/>
    </row>
    <row r="172" spans="1:10">
      <c r="A172" s="61">
        <v>9</v>
      </c>
      <c r="B172" s="28" t="s">
        <v>243</v>
      </c>
      <c r="C172" s="103" t="s">
        <v>107</v>
      </c>
      <c r="D172" s="28"/>
      <c r="E172" s="28" t="s">
        <v>257</v>
      </c>
      <c r="F172" s="46" t="s">
        <v>38</v>
      </c>
      <c r="G172" s="46"/>
      <c r="H172" s="46"/>
      <c r="I172" s="46"/>
      <c r="J172" s="28"/>
    </row>
    <row r="173" spans="1:10">
      <c r="A173" s="61">
        <v>10</v>
      </c>
      <c r="B173" s="28" t="s">
        <v>243</v>
      </c>
      <c r="C173" s="103" t="s">
        <v>258</v>
      </c>
      <c r="D173" s="28"/>
      <c r="E173" s="28" t="s">
        <v>259</v>
      </c>
      <c r="F173" s="124" t="s">
        <v>38</v>
      </c>
      <c r="G173" s="125"/>
      <c r="H173" s="125"/>
      <c r="I173" s="126"/>
      <c r="J173" s="28"/>
    </row>
    <row r="174" spans="1:10">
      <c r="A174" s="61">
        <v>11</v>
      </c>
      <c r="B174" s="28" t="s">
        <v>243</v>
      </c>
      <c r="C174" s="104" t="s">
        <v>260</v>
      </c>
      <c r="D174" s="28"/>
      <c r="E174" s="28" t="s">
        <v>261</v>
      </c>
      <c r="F174" s="124" t="s">
        <v>38</v>
      </c>
      <c r="G174" s="125"/>
      <c r="H174" s="125"/>
      <c r="I174" s="126"/>
      <c r="J174" s="28"/>
    </row>
    <row r="175" spans="1:10" ht="16" thickBot="1">
      <c r="A175" s="66">
        <v>12</v>
      </c>
      <c r="B175" s="67" t="s">
        <v>243</v>
      </c>
      <c r="C175" s="116" t="s">
        <v>262</v>
      </c>
      <c r="D175" s="67"/>
      <c r="E175" s="67" t="s">
        <v>263</v>
      </c>
      <c r="F175" s="69" t="s">
        <v>38</v>
      </c>
      <c r="G175" s="69"/>
      <c r="H175" s="69"/>
      <c r="I175" s="69"/>
      <c r="J175" s="67"/>
    </row>
    <row r="176" spans="1:10">
      <c r="A176" s="70"/>
      <c r="B176" s="16"/>
      <c r="C176" s="127"/>
      <c r="D176" s="16"/>
      <c r="E176" s="16"/>
      <c r="F176" s="128"/>
      <c r="G176" s="128"/>
      <c r="H176" s="128"/>
      <c r="I176" s="128"/>
      <c r="J176" s="16"/>
    </row>
    <row r="177" spans="1:10">
      <c r="A177" s="101" t="s">
        <v>264</v>
      </c>
      <c r="B177" s="101"/>
      <c r="C177" s="129"/>
      <c r="D177" s="130"/>
      <c r="E177" s="130"/>
      <c r="F177" s="130"/>
      <c r="G177" s="130"/>
      <c r="H177" s="130"/>
      <c r="I177" s="130"/>
      <c r="J177" s="131"/>
    </row>
    <row r="178" spans="1:10">
      <c r="A178" s="61" t="s">
        <v>5</v>
      </c>
      <c r="B178" s="23" t="s">
        <v>6</v>
      </c>
      <c r="C178" s="23" t="s">
        <v>7</v>
      </c>
      <c r="D178" s="23" t="s">
        <v>7</v>
      </c>
      <c r="E178" s="24" t="s">
        <v>8</v>
      </c>
      <c r="F178" s="23" t="s">
        <v>9</v>
      </c>
      <c r="G178" s="25" t="s">
        <v>10</v>
      </c>
      <c r="H178" s="23" t="s">
        <v>11</v>
      </c>
      <c r="I178" s="23" t="s">
        <v>12</v>
      </c>
      <c r="J178" s="23" t="s">
        <v>13</v>
      </c>
    </row>
    <row r="179" spans="1:10">
      <c r="A179" s="61">
        <v>1</v>
      </c>
      <c r="B179" s="28" t="s">
        <v>265</v>
      </c>
      <c r="C179" s="103" t="s">
        <v>41</v>
      </c>
      <c r="D179" s="28" t="str">
        <f>IF(C179&lt;&gt;"",LEFT(C179,2)&amp;"*****"&amp;RIGHT(C179,2),"")</f>
        <v>*******18</v>
      </c>
      <c r="E179" s="28" t="s">
        <v>266</v>
      </c>
      <c r="F179" s="117">
        <v>84.2</v>
      </c>
      <c r="G179" s="118">
        <v>75.503</v>
      </c>
      <c r="H179" s="31">
        <f>ROUND(0.3*F179+0.7*G179,3)</f>
        <v>78.111999999999995</v>
      </c>
      <c r="I179" s="31" t="s">
        <v>17</v>
      </c>
      <c r="J179" s="34">
        <v>0.41666666666666669</v>
      </c>
    </row>
    <row r="180" spans="1:10">
      <c r="A180" s="61">
        <v>2</v>
      </c>
      <c r="B180" s="28" t="s">
        <v>265</v>
      </c>
      <c r="C180" s="104" t="s">
        <v>267</v>
      </c>
      <c r="D180" s="28"/>
      <c r="E180" s="28" t="s">
        <v>268</v>
      </c>
      <c r="F180" s="119">
        <v>67.56</v>
      </c>
      <c r="G180" s="120">
        <v>75.78</v>
      </c>
      <c r="H180" s="31">
        <f t="shared" ref="H180:H181" si="10">ROUND(0.3*F180+0.7*G180,3)</f>
        <v>73.313999999999993</v>
      </c>
      <c r="I180" s="31" t="s">
        <v>17</v>
      </c>
      <c r="J180" s="34">
        <v>0.41666666666666669</v>
      </c>
    </row>
    <row r="181" spans="1:10">
      <c r="A181" s="61">
        <v>3</v>
      </c>
      <c r="B181" s="28" t="s">
        <v>265</v>
      </c>
      <c r="C181" s="103" t="s">
        <v>269</v>
      </c>
      <c r="D181" s="28"/>
      <c r="E181" s="28" t="s">
        <v>270</v>
      </c>
      <c r="F181" s="119">
        <v>72.099999999999994</v>
      </c>
      <c r="G181" s="120">
        <v>73.534000000000006</v>
      </c>
      <c r="H181" s="31">
        <f t="shared" si="10"/>
        <v>73.103999999999999</v>
      </c>
      <c r="I181" s="31" t="s">
        <v>17</v>
      </c>
      <c r="J181" s="34">
        <v>0.41666666666666669</v>
      </c>
    </row>
    <row r="182" spans="1:10">
      <c r="A182" s="61">
        <v>4</v>
      </c>
      <c r="B182" s="28" t="s">
        <v>265</v>
      </c>
      <c r="C182" s="103" t="s">
        <v>271</v>
      </c>
      <c r="D182" s="28"/>
      <c r="E182" s="28" t="s">
        <v>272</v>
      </c>
      <c r="F182" s="46" t="s">
        <v>38</v>
      </c>
      <c r="G182" s="46"/>
      <c r="H182" s="46"/>
      <c r="I182" s="46"/>
      <c r="J182" s="28"/>
    </row>
    <row r="183" spans="1:10">
      <c r="A183" s="61">
        <v>5</v>
      </c>
      <c r="B183" s="28" t="s">
        <v>265</v>
      </c>
      <c r="C183" s="103" t="s">
        <v>273</v>
      </c>
      <c r="D183" s="28"/>
      <c r="E183" s="28" t="s">
        <v>274</v>
      </c>
      <c r="F183" s="46" t="s">
        <v>38</v>
      </c>
      <c r="G183" s="46"/>
      <c r="H183" s="46"/>
      <c r="I183" s="46"/>
      <c r="J183" s="28"/>
    </row>
    <row r="184" spans="1:10">
      <c r="A184" s="61">
        <v>6</v>
      </c>
      <c r="B184" s="28" t="s">
        <v>265</v>
      </c>
      <c r="C184" s="103" t="s">
        <v>275</v>
      </c>
      <c r="D184" s="28"/>
      <c r="E184" s="28" t="s">
        <v>276</v>
      </c>
      <c r="F184" s="46" t="s">
        <v>38</v>
      </c>
      <c r="G184" s="46"/>
      <c r="H184" s="46"/>
      <c r="I184" s="46"/>
      <c r="J184" s="28"/>
    </row>
    <row r="185" spans="1:10">
      <c r="A185" s="61">
        <v>7</v>
      </c>
      <c r="B185" s="28" t="s">
        <v>265</v>
      </c>
      <c r="C185" s="103" t="s">
        <v>277</v>
      </c>
      <c r="D185" s="28"/>
      <c r="E185" s="28" t="s">
        <v>278</v>
      </c>
      <c r="F185" s="46" t="s">
        <v>38</v>
      </c>
      <c r="G185" s="46"/>
      <c r="H185" s="46"/>
      <c r="I185" s="46"/>
      <c r="J185" s="28"/>
    </row>
    <row r="186" spans="1:10" ht="16" thickBot="1">
      <c r="A186" s="66">
        <v>8</v>
      </c>
      <c r="B186" s="67" t="s">
        <v>265</v>
      </c>
      <c r="C186" s="121" t="s">
        <v>279</v>
      </c>
      <c r="D186" s="67"/>
      <c r="E186" s="67" t="s">
        <v>280</v>
      </c>
      <c r="F186" s="69" t="s">
        <v>38</v>
      </c>
      <c r="G186" s="69"/>
      <c r="H186" s="69"/>
      <c r="I186" s="69"/>
      <c r="J186" s="67"/>
    </row>
    <row r="187" spans="1:10">
      <c r="C187" s="103"/>
      <c r="D187" s="28" t="str">
        <f>IF(C187&lt;&gt;"",LEFT(C187,2)&amp;"*****"&amp;RIGHT(C187,2),"")</f>
        <v/>
      </c>
      <c r="E187" s="28"/>
      <c r="F187" s="117"/>
      <c r="G187" s="118"/>
      <c r="H187" s="31"/>
    </row>
    <row r="188" spans="1:10">
      <c r="A188" s="101" t="s">
        <v>281</v>
      </c>
      <c r="B188" s="101"/>
      <c r="C188" s="129"/>
      <c r="D188" s="130"/>
      <c r="E188" s="130"/>
      <c r="F188" s="130"/>
      <c r="G188" s="130"/>
      <c r="H188" s="130"/>
      <c r="I188" s="130"/>
      <c r="J188" s="131"/>
    </row>
    <row r="189" spans="1:10">
      <c r="A189" s="61" t="s">
        <v>5</v>
      </c>
      <c r="B189" s="23" t="s">
        <v>6</v>
      </c>
      <c r="C189" s="23" t="s">
        <v>7</v>
      </c>
      <c r="D189" s="23" t="s">
        <v>7</v>
      </c>
      <c r="E189" s="24" t="s">
        <v>8</v>
      </c>
      <c r="F189" s="23" t="s">
        <v>9</v>
      </c>
      <c r="G189" s="25" t="s">
        <v>10</v>
      </c>
      <c r="H189" s="23" t="s">
        <v>11</v>
      </c>
      <c r="I189" s="23" t="s">
        <v>12</v>
      </c>
      <c r="J189" s="23" t="s">
        <v>13</v>
      </c>
    </row>
    <row r="190" spans="1:10">
      <c r="A190" s="61">
        <v>1</v>
      </c>
      <c r="B190" s="28" t="s">
        <v>282</v>
      </c>
      <c r="C190" s="104" t="s">
        <v>267</v>
      </c>
      <c r="D190" s="28"/>
      <c r="E190" s="28" t="s">
        <v>268</v>
      </c>
      <c r="F190" s="119">
        <v>67.56</v>
      </c>
      <c r="G190" s="120">
        <v>75.78</v>
      </c>
      <c r="H190" s="31">
        <f t="shared" ref="H190:H191" si="11">ROUND(0.3*F190+0.7*G190,3)</f>
        <v>73.313999999999993</v>
      </c>
      <c r="I190" s="31" t="s">
        <v>17</v>
      </c>
      <c r="J190" s="34">
        <v>0.5</v>
      </c>
    </row>
    <row r="191" spans="1:10">
      <c r="A191" s="61">
        <v>2</v>
      </c>
      <c r="B191" s="28" t="s">
        <v>282</v>
      </c>
      <c r="C191" s="103" t="s">
        <v>269</v>
      </c>
      <c r="D191" s="28"/>
      <c r="E191" s="28" t="s">
        <v>270</v>
      </c>
      <c r="F191" s="32">
        <v>72.099999999999994</v>
      </c>
      <c r="G191" s="33">
        <v>73.534000000000006</v>
      </c>
      <c r="H191" s="31">
        <f t="shared" si="11"/>
        <v>73.103999999999999</v>
      </c>
      <c r="I191" s="31" t="s">
        <v>17</v>
      </c>
      <c r="J191" s="34">
        <v>0.5</v>
      </c>
    </row>
    <row r="192" spans="1:10">
      <c r="A192" s="61">
        <v>3</v>
      </c>
      <c r="B192" s="28" t="s">
        <v>282</v>
      </c>
      <c r="C192" s="103" t="s">
        <v>283</v>
      </c>
      <c r="D192" s="28" t="str">
        <f>IF(C192&lt;&gt;"",LEFT(C192,2)&amp;"*****"&amp;RIGHT(C192,2),"")</f>
        <v>*******82</v>
      </c>
      <c r="E192" s="28" t="s">
        <v>284</v>
      </c>
      <c r="F192" s="46" t="s">
        <v>38</v>
      </c>
      <c r="G192" s="46"/>
      <c r="H192" s="46"/>
      <c r="I192" s="46"/>
      <c r="J192" s="34"/>
    </row>
    <row r="193" spans="1:10">
      <c r="A193" s="61">
        <v>4</v>
      </c>
      <c r="B193" s="28" t="s">
        <v>282</v>
      </c>
      <c r="C193" s="103" t="s">
        <v>285</v>
      </c>
      <c r="D193" s="28"/>
      <c r="E193" s="28" t="s">
        <v>286</v>
      </c>
      <c r="F193" s="46" t="s">
        <v>38</v>
      </c>
      <c r="G193" s="46"/>
      <c r="H193" s="46"/>
      <c r="I193" s="46"/>
      <c r="J193" s="28"/>
    </row>
    <row r="194" spans="1:10">
      <c r="A194" s="61">
        <v>5</v>
      </c>
      <c r="B194" s="28" t="s">
        <v>282</v>
      </c>
      <c r="C194" s="103" t="s">
        <v>279</v>
      </c>
      <c r="D194" s="28"/>
      <c r="E194" s="28" t="s">
        <v>280</v>
      </c>
      <c r="F194" s="46" t="s">
        <v>38</v>
      </c>
      <c r="G194" s="46"/>
      <c r="H194" s="46"/>
      <c r="I194" s="46"/>
      <c r="J194" s="28"/>
    </row>
    <row r="195" spans="1:10">
      <c r="A195" s="61">
        <v>6</v>
      </c>
      <c r="B195" s="28" t="s">
        <v>282</v>
      </c>
      <c r="C195" s="103" t="s">
        <v>287</v>
      </c>
      <c r="D195" s="28"/>
      <c r="E195" s="28" t="s">
        <v>288</v>
      </c>
      <c r="F195" s="46" t="s">
        <v>38</v>
      </c>
      <c r="G195" s="46"/>
      <c r="H195" s="46"/>
      <c r="I195" s="46"/>
      <c r="J195" s="28"/>
    </row>
    <row r="196" spans="1:10" ht="16" thickBot="1">
      <c r="A196" s="66">
        <v>7</v>
      </c>
      <c r="B196" s="67" t="s">
        <v>282</v>
      </c>
      <c r="C196" s="116" t="s">
        <v>289</v>
      </c>
      <c r="D196" s="67"/>
      <c r="E196" s="67" t="s">
        <v>290</v>
      </c>
      <c r="F196" s="69" t="s">
        <v>38</v>
      </c>
      <c r="G196" s="69"/>
      <c r="H196" s="69"/>
      <c r="I196" s="69"/>
      <c r="J196" s="67"/>
    </row>
    <row r="198" spans="1:10">
      <c r="A198" s="101" t="s">
        <v>291</v>
      </c>
      <c r="B198" s="101"/>
      <c r="C198" s="129"/>
      <c r="D198" s="130"/>
      <c r="E198" s="130"/>
      <c r="F198" s="130"/>
      <c r="G198" s="130"/>
      <c r="H198" s="130"/>
      <c r="I198" s="130"/>
      <c r="J198" s="131"/>
    </row>
    <row r="199" spans="1:10">
      <c r="A199" s="61" t="s">
        <v>5</v>
      </c>
      <c r="B199" s="23" t="s">
        <v>6</v>
      </c>
      <c r="C199" s="23" t="s">
        <v>7</v>
      </c>
      <c r="D199" s="23" t="s">
        <v>7</v>
      </c>
      <c r="E199" s="24" t="s">
        <v>8</v>
      </c>
      <c r="F199" s="23" t="s">
        <v>9</v>
      </c>
      <c r="G199" s="25" t="s">
        <v>10</v>
      </c>
      <c r="H199" s="23" t="s">
        <v>11</v>
      </c>
      <c r="I199" s="23" t="s">
        <v>12</v>
      </c>
      <c r="J199" s="23" t="s">
        <v>13</v>
      </c>
    </row>
    <row r="200" spans="1:10">
      <c r="A200" s="61">
        <v>1</v>
      </c>
      <c r="B200" s="28" t="e">
        <f>LEFT(A198,FIND("/",A198)-5)</f>
        <v>#VALUE!</v>
      </c>
      <c r="C200" s="103" t="s">
        <v>199</v>
      </c>
      <c r="D200" s="28" t="str">
        <f>IF(C200&lt;&gt;"",LEFT(C200,2)&amp;"*****"&amp;RIGHT(C200,2),"")</f>
        <v>*******62</v>
      </c>
      <c r="E200" s="28" t="s">
        <v>292</v>
      </c>
      <c r="F200" s="119">
        <v>93.93</v>
      </c>
      <c r="G200" s="120">
        <v>79.048000000000002</v>
      </c>
      <c r="H200" s="31">
        <f>ROUND(0.3*F200+0.7*G200,3)</f>
        <v>83.513000000000005</v>
      </c>
      <c r="I200" s="31" t="s">
        <v>17</v>
      </c>
      <c r="J200" s="34">
        <v>0.58333333333333337</v>
      </c>
    </row>
    <row r="201" spans="1:10">
      <c r="A201" s="61">
        <v>2</v>
      </c>
      <c r="B201" s="28" t="s">
        <v>293</v>
      </c>
      <c r="C201" s="104" t="s">
        <v>59</v>
      </c>
      <c r="D201" s="28"/>
      <c r="E201" s="28" t="s">
        <v>294</v>
      </c>
      <c r="F201" s="117">
        <v>77.2</v>
      </c>
      <c r="G201" s="132">
        <v>75.599999999999994</v>
      </c>
      <c r="H201" s="31">
        <f t="shared" ref="H201:H202" si="12">ROUND(0.3*F201+0.7*G201,3)</f>
        <v>76.08</v>
      </c>
      <c r="I201" s="31" t="s">
        <v>17</v>
      </c>
      <c r="J201" s="34">
        <v>0.58333333333333337</v>
      </c>
    </row>
    <row r="202" spans="1:10">
      <c r="A202" s="61">
        <v>3</v>
      </c>
      <c r="B202" s="28" t="s">
        <v>293</v>
      </c>
      <c r="C202" s="103" t="s">
        <v>295</v>
      </c>
      <c r="D202" s="28"/>
      <c r="E202" s="28" t="s">
        <v>296</v>
      </c>
      <c r="F202" s="119">
        <v>66.400000000000006</v>
      </c>
      <c r="G202" s="120">
        <v>75.518000000000001</v>
      </c>
      <c r="H202" s="31">
        <f t="shared" si="12"/>
        <v>72.783000000000001</v>
      </c>
      <c r="I202" s="31" t="s">
        <v>17</v>
      </c>
      <c r="J202" s="34">
        <v>0.58333333333333337</v>
      </c>
    </row>
    <row r="203" spans="1:10">
      <c r="A203" s="61">
        <v>4</v>
      </c>
      <c r="B203" s="28" t="s">
        <v>293</v>
      </c>
      <c r="C203" s="103" t="s">
        <v>297</v>
      </c>
      <c r="D203" s="28"/>
      <c r="E203" s="28" t="s">
        <v>298</v>
      </c>
      <c r="F203" s="133">
        <v>67.56</v>
      </c>
      <c r="G203" s="134">
        <v>72.525000000000006</v>
      </c>
      <c r="H203" s="31">
        <f>ROUND(0.3*F203+0.7*G203,3)</f>
        <v>71.036000000000001</v>
      </c>
      <c r="I203" s="31" t="s">
        <v>17</v>
      </c>
      <c r="J203" s="34">
        <v>0.58333333333333337</v>
      </c>
    </row>
    <row r="204" spans="1:10">
      <c r="A204" s="61">
        <v>5</v>
      </c>
      <c r="B204" s="28" t="s">
        <v>293</v>
      </c>
      <c r="C204" s="103" t="s">
        <v>299</v>
      </c>
      <c r="D204" s="28"/>
      <c r="E204" s="28" t="s">
        <v>300</v>
      </c>
      <c r="F204" s="46" t="s">
        <v>38</v>
      </c>
      <c r="G204" s="46"/>
      <c r="H204" s="46"/>
      <c r="I204" s="46"/>
      <c r="J204" s="28"/>
    </row>
    <row r="205" spans="1:10">
      <c r="A205" s="61">
        <v>6</v>
      </c>
      <c r="B205" s="28" t="s">
        <v>293</v>
      </c>
      <c r="C205" s="103" t="s">
        <v>301</v>
      </c>
      <c r="D205" s="28"/>
      <c r="E205" s="28" t="s">
        <v>302</v>
      </c>
      <c r="F205" s="46" t="s">
        <v>38</v>
      </c>
      <c r="G205" s="46"/>
      <c r="H205" s="46"/>
      <c r="I205" s="46"/>
      <c r="J205" s="28"/>
    </row>
    <row r="206" spans="1:10">
      <c r="A206" s="61">
        <v>7</v>
      </c>
      <c r="B206" s="28" t="s">
        <v>293</v>
      </c>
      <c r="C206" s="103" t="s">
        <v>303</v>
      </c>
      <c r="D206" s="28"/>
      <c r="E206" s="28" t="s">
        <v>304</v>
      </c>
      <c r="F206" s="46" t="s">
        <v>38</v>
      </c>
      <c r="G206" s="46"/>
      <c r="H206" s="46"/>
      <c r="I206" s="46"/>
      <c r="J206" s="28"/>
    </row>
    <row r="207" spans="1:10" ht="16" thickBot="1">
      <c r="A207" s="66">
        <v>8</v>
      </c>
      <c r="B207" s="67" t="s">
        <v>293</v>
      </c>
      <c r="C207" s="121" t="s">
        <v>305</v>
      </c>
      <c r="D207" s="67"/>
      <c r="E207" s="67" t="s">
        <v>306</v>
      </c>
      <c r="F207" s="69" t="s">
        <v>38</v>
      </c>
      <c r="G207" s="69"/>
      <c r="H207" s="69"/>
      <c r="I207" s="69"/>
      <c r="J207" s="67"/>
    </row>
    <row r="209" spans="1:10">
      <c r="A209" s="101" t="s">
        <v>307</v>
      </c>
      <c r="B209" s="101"/>
      <c r="C209" s="129"/>
      <c r="D209" s="130"/>
      <c r="E209" s="130"/>
      <c r="F209" s="130"/>
      <c r="G209" s="130"/>
      <c r="H209" s="130"/>
      <c r="I209" s="130"/>
      <c r="J209" s="131"/>
    </row>
    <row r="210" spans="1:10">
      <c r="A210" s="61" t="s">
        <v>5</v>
      </c>
      <c r="B210" s="23" t="s">
        <v>6</v>
      </c>
      <c r="C210" s="23" t="s">
        <v>7</v>
      </c>
      <c r="D210" s="23" t="s">
        <v>7</v>
      </c>
      <c r="E210" s="24" t="s">
        <v>8</v>
      </c>
      <c r="F210" s="23" t="s">
        <v>9</v>
      </c>
      <c r="G210" s="25" t="s">
        <v>10</v>
      </c>
      <c r="H210" s="23" t="s">
        <v>11</v>
      </c>
      <c r="I210" s="23" t="s">
        <v>12</v>
      </c>
      <c r="J210" s="23" t="s">
        <v>13</v>
      </c>
    </row>
    <row r="211" spans="1:10" ht="16" thickBot="1">
      <c r="A211" s="61">
        <v>1</v>
      </c>
      <c r="B211" s="67" t="s">
        <v>308</v>
      </c>
      <c r="C211" s="103" t="s">
        <v>309</v>
      </c>
      <c r="D211" s="28" t="str">
        <f>IF(C211&lt;&gt;"",LEFT(C211,2)&amp;"*****"&amp;RIGHT(C211,2),"")</f>
        <v>*******96</v>
      </c>
      <c r="E211" s="28" t="s">
        <v>310</v>
      </c>
      <c r="F211" s="119">
        <v>68.260000000000005</v>
      </c>
      <c r="G211" s="120">
        <v>81.947999999999993</v>
      </c>
      <c r="H211" s="31">
        <f>ROUND(0.3*F211+0.7*G211,3)</f>
        <v>77.841999999999999</v>
      </c>
      <c r="I211" s="31" t="s">
        <v>17</v>
      </c>
      <c r="J211" s="34">
        <v>0.45833333333333331</v>
      </c>
    </row>
    <row r="212" spans="1:10" ht="16" thickBot="1">
      <c r="A212" s="66">
        <v>2</v>
      </c>
      <c r="B212" s="67" t="s">
        <v>308</v>
      </c>
      <c r="C212" s="121" t="s">
        <v>311</v>
      </c>
      <c r="D212" s="67"/>
      <c r="E212" s="67" t="s">
        <v>312</v>
      </c>
      <c r="F212" s="69" t="s">
        <v>38</v>
      </c>
      <c r="G212" s="69"/>
      <c r="H212" s="69"/>
      <c r="I212" s="69"/>
      <c r="J212" s="67"/>
    </row>
    <row r="213" spans="1:10" ht="16" thickBot="1"/>
    <row r="214" spans="1:10">
      <c r="A214" s="101" t="s">
        <v>313</v>
      </c>
      <c r="B214" s="101"/>
      <c r="C214" s="58"/>
      <c r="D214" s="59"/>
      <c r="E214" s="59"/>
      <c r="F214" s="59"/>
      <c r="G214" s="59"/>
      <c r="H214" s="59"/>
      <c r="I214" s="59"/>
      <c r="J214" s="60"/>
    </row>
    <row r="215" spans="1:10">
      <c r="A215" s="61" t="s">
        <v>5</v>
      </c>
      <c r="B215" s="23" t="s">
        <v>6</v>
      </c>
      <c r="C215" s="23" t="s">
        <v>7</v>
      </c>
      <c r="D215" s="23" t="s">
        <v>7</v>
      </c>
      <c r="E215" s="24" t="s">
        <v>8</v>
      </c>
      <c r="F215" s="23" t="s">
        <v>9</v>
      </c>
      <c r="G215" s="25" t="s">
        <v>10</v>
      </c>
      <c r="H215" s="23" t="s">
        <v>11</v>
      </c>
      <c r="I215" s="23" t="s">
        <v>12</v>
      </c>
      <c r="J215" s="23" t="s">
        <v>13</v>
      </c>
    </row>
    <row r="216" spans="1:10">
      <c r="A216" s="61">
        <v>1</v>
      </c>
      <c r="B216" s="28" t="s">
        <v>314</v>
      </c>
      <c r="C216" s="103" t="s">
        <v>194</v>
      </c>
      <c r="D216" s="28" t="str">
        <f>IF(C216&lt;&gt;"",LEFT(C216,2)&amp;"*****"&amp;RIGHT(C216,2),"")</f>
        <v>*******08</v>
      </c>
      <c r="E216" s="28" t="s">
        <v>315</v>
      </c>
      <c r="F216" s="32">
        <v>79.3</v>
      </c>
      <c r="G216" s="33">
        <v>83.278000000000006</v>
      </c>
      <c r="H216" s="31">
        <f>ROUND(0.3*F216+0.7*G216,3)</f>
        <v>82.084999999999994</v>
      </c>
      <c r="I216" s="31" t="s">
        <v>17</v>
      </c>
      <c r="J216" s="34">
        <v>0.41666666666666669</v>
      </c>
    </row>
    <row r="217" spans="1:10">
      <c r="A217" s="61">
        <v>2</v>
      </c>
      <c r="B217" s="28" t="s">
        <v>314</v>
      </c>
      <c r="C217" s="104" t="s">
        <v>316</v>
      </c>
      <c r="D217" s="28"/>
      <c r="E217" s="28" t="s">
        <v>317</v>
      </c>
      <c r="F217" s="117">
        <v>77.5</v>
      </c>
      <c r="G217" s="118">
        <v>79.204999999999998</v>
      </c>
      <c r="H217" s="31">
        <f t="shared" ref="H217:H223" si="13">ROUND(0.3*F217+0.7*G217,3)</f>
        <v>78.694000000000003</v>
      </c>
      <c r="I217" s="31" t="s">
        <v>17</v>
      </c>
      <c r="J217" s="34">
        <v>0.41666666666666669</v>
      </c>
    </row>
    <row r="218" spans="1:10">
      <c r="A218" s="61">
        <v>3</v>
      </c>
      <c r="B218" s="28" t="s">
        <v>314</v>
      </c>
      <c r="C218" s="103" t="s">
        <v>196</v>
      </c>
      <c r="D218" s="28"/>
      <c r="E218" s="28" t="s">
        <v>318</v>
      </c>
      <c r="F218" s="117">
        <v>84.81</v>
      </c>
      <c r="G218" s="118">
        <v>75.48</v>
      </c>
      <c r="H218" s="31">
        <f t="shared" si="13"/>
        <v>78.278999999999996</v>
      </c>
      <c r="I218" s="31" t="s">
        <v>17</v>
      </c>
      <c r="J218" s="34">
        <v>0.41666666666666669</v>
      </c>
    </row>
    <row r="219" spans="1:10">
      <c r="A219" s="61">
        <v>4</v>
      </c>
      <c r="B219" s="28" t="s">
        <v>314</v>
      </c>
      <c r="C219" s="103" t="s">
        <v>83</v>
      </c>
      <c r="D219" s="28"/>
      <c r="E219" s="28" t="s">
        <v>84</v>
      </c>
      <c r="F219" s="117">
        <v>67.8</v>
      </c>
      <c r="G219" s="118">
        <v>80.221999999999994</v>
      </c>
      <c r="H219" s="31">
        <f t="shared" si="13"/>
        <v>76.495000000000005</v>
      </c>
      <c r="I219" s="31" t="s">
        <v>17</v>
      </c>
      <c r="J219" s="34">
        <v>0.41666666666666669</v>
      </c>
    </row>
    <row r="220" spans="1:10">
      <c r="A220" s="61">
        <v>5</v>
      </c>
      <c r="B220" s="28" t="s">
        <v>314</v>
      </c>
      <c r="C220" s="103" t="s">
        <v>319</v>
      </c>
      <c r="D220" s="28"/>
      <c r="E220" s="28" t="s">
        <v>320</v>
      </c>
      <c r="F220" s="117">
        <v>76.5</v>
      </c>
      <c r="G220" s="118">
        <v>72.944999999999993</v>
      </c>
      <c r="H220" s="31">
        <f t="shared" si="13"/>
        <v>74.012</v>
      </c>
      <c r="I220" s="31" t="s">
        <v>17</v>
      </c>
      <c r="J220" s="34">
        <v>0.41666666666666669</v>
      </c>
    </row>
    <row r="221" spans="1:10">
      <c r="A221" s="61">
        <v>6</v>
      </c>
      <c r="B221" s="28" t="s">
        <v>314</v>
      </c>
      <c r="C221" s="103" t="s">
        <v>321</v>
      </c>
      <c r="D221" s="28"/>
      <c r="E221" s="28" t="s">
        <v>322</v>
      </c>
      <c r="F221" s="32">
        <v>68.56</v>
      </c>
      <c r="G221" s="33">
        <v>76.245999999999995</v>
      </c>
      <c r="H221" s="31">
        <f t="shared" si="13"/>
        <v>73.94</v>
      </c>
      <c r="I221" s="31" t="s">
        <v>17</v>
      </c>
      <c r="J221" s="34">
        <v>0.41666666666666669</v>
      </c>
    </row>
    <row r="222" spans="1:10">
      <c r="A222" s="61">
        <v>7</v>
      </c>
      <c r="B222" s="28" t="s">
        <v>314</v>
      </c>
      <c r="C222" s="103" t="s">
        <v>203</v>
      </c>
      <c r="D222" s="28"/>
      <c r="E222" s="28" t="s">
        <v>323</v>
      </c>
      <c r="F222" s="33">
        <v>67.33</v>
      </c>
      <c r="G222" s="33">
        <v>72.894000000000005</v>
      </c>
      <c r="H222" s="31">
        <f t="shared" si="13"/>
        <v>71.224999999999994</v>
      </c>
      <c r="I222" s="31" t="s">
        <v>17</v>
      </c>
      <c r="J222" s="34">
        <v>0.41666666666666669</v>
      </c>
    </row>
    <row r="223" spans="1:10">
      <c r="A223" s="61">
        <v>8</v>
      </c>
      <c r="B223" s="28" t="s">
        <v>314</v>
      </c>
      <c r="C223" s="104" t="s">
        <v>205</v>
      </c>
      <c r="D223" s="28"/>
      <c r="E223" s="28" t="s">
        <v>206</v>
      </c>
      <c r="F223" s="36">
        <v>60.63</v>
      </c>
      <c r="G223" s="42">
        <v>73.575999999999993</v>
      </c>
      <c r="H223" s="31">
        <f t="shared" si="13"/>
        <v>69.691999999999993</v>
      </c>
      <c r="I223" s="31" t="s">
        <v>17</v>
      </c>
      <c r="J223" s="34">
        <v>0.41666666666666669</v>
      </c>
    </row>
    <row r="224" spans="1:10">
      <c r="A224" s="61">
        <v>9</v>
      </c>
      <c r="B224" s="28" t="s">
        <v>314</v>
      </c>
      <c r="C224" s="103" t="s">
        <v>324</v>
      </c>
      <c r="D224" s="28"/>
      <c r="E224" s="28" t="s">
        <v>325</v>
      </c>
      <c r="F224" s="46" t="s">
        <v>38</v>
      </c>
      <c r="G224" s="46"/>
      <c r="H224" s="46"/>
      <c r="I224" s="46"/>
      <c r="J224" s="28"/>
    </row>
    <row r="225" spans="1:10">
      <c r="A225" s="61">
        <v>10</v>
      </c>
      <c r="B225" s="28" t="s">
        <v>314</v>
      </c>
      <c r="C225" s="104" t="s">
        <v>326</v>
      </c>
      <c r="D225" s="28"/>
      <c r="E225" s="28" t="s">
        <v>327</v>
      </c>
      <c r="F225" s="46" t="s">
        <v>38</v>
      </c>
      <c r="G225" s="46"/>
      <c r="H225" s="46"/>
      <c r="I225" s="46"/>
      <c r="J225" s="28"/>
    </row>
    <row r="226" spans="1:10">
      <c r="A226" s="61">
        <v>11</v>
      </c>
      <c r="B226" s="28" t="s">
        <v>314</v>
      </c>
      <c r="C226" s="103" t="s">
        <v>67</v>
      </c>
      <c r="D226" s="28"/>
      <c r="E226" s="28" t="s">
        <v>328</v>
      </c>
      <c r="F226" s="46" t="s">
        <v>38</v>
      </c>
      <c r="G226" s="46"/>
      <c r="H226" s="46"/>
      <c r="I226" s="46"/>
      <c r="J226" s="28"/>
    </row>
    <row r="227" spans="1:10">
      <c r="A227" s="61">
        <v>12</v>
      </c>
      <c r="B227" s="28" t="s">
        <v>314</v>
      </c>
      <c r="C227" s="103" t="s">
        <v>329</v>
      </c>
      <c r="D227" s="28"/>
      <c r="E227" s="28" t="s">
        <v>330</v>
      </c>
      <c r="F227" s="46" t="s">
        <v>38</v>
      </c>
      <c r="G227" s="46"/>
      <c r="H227" s="46"/>
      <c r="I227" s="46"/>
      <c r="J227" s="28"/>
    </row>
    <row r="228" spans="1:10">
      <c r="A228" s="61">
        <v>13</v>
      </c>
      <c r="B228" s="28" t="s">
        <v>314</v>
      </c>
      <c r="C228" s="103" t="s">
        <v>319</v>
      </c>
      <c r="D228" s="28"/>
      <c r="E228" s="28" t="s">
        <v>331</v>
      </c>
      <c r="F228" s="46" t="s">
        <v>38</v>
      </c>
      <c r="G228" s="46"/>
      <c r="H228" s="46"/>
      <c r="I228" s="46"/>
      <c r="J228" s="28"/>
    </row>
    <row r="229" spans="1:10" ht="16" thickBot="1">
      <c r="A229" s="66">
        <v>14</v>
      </c>
      <c r="B229" s="67" t="s">
        <v>314</v>
      </c>
      <c r="C229" s="121" t="s">
        <v>332</v>
      </c>
      <c r="D229" s="67"/>
      <c r="E229" s="67" t="s">
        <v>333</v>
      </c>
      <c r="F229" s="69" t="s">
        <v>38</v>
      </c>
      <c r="G229" s="69"/>
      <c r="H229" s="69"/>
      <c r="I229" s="69"/>
      <c r="J229" s="67"/>
    </row>
    <row r="231" spans="1:10">
      <c r="A231" s="101" t="s">
        <v>334</v>
      </c>
      <c r="B231" s="101"/>
      <c r="C231" s="129"/>
      <c r="D231" s="130"/>
      <c r="E231" s="130"/>
      <c r="F231" s="130"/>
      <c r="G231" s="130"/>
      <c r="H231" s="130"/>
      <c r="I231" s="130"/>
      <c r="J231" s="131"/>
    </row>
    <row r="232" spans="1:10">
      <c r="A232" s="61" t="s">
        <v>5</v>
      </c>
      <c r="B232" s="23" t="s">
        <v>6</v>
      </c>
      <c r="C232" s="23" t="s">
        <v>7</v>
      </c>
      <c r="D232" s="23" t="s">
        <v>7</v>
      </c>
      <c r="E232" s="24" t="s">
        <v>8</v>
      </c>
      <c r="F232" s="23" t="s">
        <v>9</v>
      </c>
      <c r="G232" s="25" t="s">
        <v>10</v>
      </c>
      <c r="H232" s="23" t="s">
        <v>11</v>
      </c>
      <c r="I232" s="23" t="s">
        <v>12</v>
      </c>
      <c r="J232" s="23" t="s">
        <v>13</v>
      </c>
    </row>
    <row r="233" spans="1:10" ht="16" thickBot="1">
      <c r="A233" s="66">
        <v>1</v>
      </c>
      <c r="B233" s="67" t="s">
        <v>335</v>
      </c>
      <c r="C233" s="116" t="s">
        <v>336</v>
      </c>
      <c r="D233" s="67" t="str">
        <f>IF(C233&lt;&gt;"",LEFT(C233,2)&amp;"*****"&amp;RIGHT(C233,2),"")</f>
        <v>*******32</v>
      </c>
      <c r="E233" s="67" t="s">
        <v>337</v>
      </c>
      <c r="F233" s="69" t="s">
        <v>38</v>
      </c>
      <c r="G233" s="69"/>
      <c r="H233" s="69"/>
      <c r="I233" s="69"/>
      <c r="J233" s="67"/>
    </row>
    <row r="234" spans="1:10">
      <c r="A234" s="70"/>
      <c r="B234" s="16"/>
      <c r="C234" s="127"/>
      <c r="D234" s="16"/>
      <c r="E234" s="16"/>
      <c r="F234" s="135"/>
      <c r="G234" s="135"/>
      <c r="H234" s="135"/>
      <c r="I234" s="135"/>
      <c r="J234" s="16"/>
    </row>
    <row r="235" spans="1:10">
      <c r="A235" s="101" t="s">
        <v>338</v>
      </c>
      <c r="B235" s="101"/>
      <c r="C235" s="129"/>
      <c r="D235" s="130"/>
      <c r="E235" s="130"/>
      <c r="F235" s="130"/>
      <c r="G235" s="130"/>
      <c r="H235" s="130"/>
      <c r="I235" s="130"/>
      <c r="J235" s="131"/>
    </row>
    <row r="236" spans="1:10">
      <c r="A236" s="61" t="s">
        <v>5</v>
      </c>
      <c r="B236" s="23" t="s">
        <v>6</v>
      </c>
      <c r="C236" s="23" t="s">
        <v>7</v>
      </c>
      <c r="D236" s="23" t="s">
        <v>7</v>
      </c>
      <c r="E236" s="24" t="s">
        <v>8</v>
      </c>
      <c r="F236" s="23" t="s">
        <v>9</v>
      </c>
      <c r="G236" s="25" t="s">
        <v>10</v>
      </c>
      <c r="H236" s="23" t="s">
        <v>11</v>
      </c>
      <c r="I236" s="23" t="s">
        <v>12</v>
      </c>
      <c r="J236" s="23" t="s">
        <v>13</v>
      </c>
    </row>
    <row r="237" spans="1:10" ht="16" thickBot="1">
      <c r="A237" s="66">
        <v>1</v>
      </c>
      <c r="B237" s="67" t="s">
        <v>339</v>
      </c>
      <c r="C237" s="116" t="s">
        <v>336</v>
      </c>
      <c r="D237" s="67" t="str">
        <f>IF(C237&lt;&gt;"",LEFT(C237,2)&amp;"*****"&amp;RIGHT(C237,2),"")</f>
        <v>*******32</v>
      </c>
      <c r="E237" s="67" t="s">
        <v>337</v>
      </c>
      <c r="F237" s="136" t="s">
        <v>38</v>
      </c>
      <c r="G237" s="136"/>
      <c r="H237" s="136"/>
      <c r="I237" s="69"/>
      <c r="J237" s="67"/>
    </row>
    <row r="238" spans="1:10">
      <c r="A238" s="137"/>
      <c r="B238" s="43"/>
      <c r="C238" s="138"/>
      <c r="D238" s="43" t="str">
        <f>IF(C238&lt;&gt;"",LEFT(C238,2)&amp;"*****"&amp;RIGHT(C238,2),"")</f>
        <v/>
      </c>
      <c r="E238" s="139"/>
      <c r="F238" s="71"/>
      <c r="G238" s="72"/>
      <c r="H238" s="35"/>
      <c r="I238" s="135"/>
      <c r="J238" s="16"/>
    </row>
    <row r="239" spans="1:10">
      <c r="A239" s="101" t="s">
        <v>340</v>
      </c>
      <c r="B239" s="101"/>
      <c r="C239" s="102"/>
      <c r="D239" s="102"/>
      <c r="E239" s="102"/>
      <c r="F239" s="102"/>
      <c r="G239" s="102"/>
      <c r="H239" s="102"/>
      <c r="I239" s="102"/>
      <c r="J239" s="102"/>
    </row>
    <row r="240" spans="1:10">
      <c r="A240" s="61" t="s">
        <v>5</v>
      </c>
      <c r="B240" s="23" t="s">
        <v>6</v>
      </c>
      <c r="C240" s="23" t="s">
        <v>7</v>
      </c>
      <c r="D240" s="23" t="s">
        <v>7</v>
      </c>
      <c r="E240" s="24" t="s">
        <v>8</v>
      </c>
      <c r="F240" s="23" t="s">
        <v>9</v>
      </c>
      <c r="G240" s="25" t="s">
        <v>10</v>
      </c>
      <c r="H240" s="23" t="s">
        <v>11</v>
      </c>
      <c r="I240" s="23" t="s">
        <v>12</v>
      </c>
      <c r="J240" s="23" t="s">
        <v>13</v>
      </c>
    </row>
    <row r="241" spans="1:10">
      <c r="A241" s="61">
        <v>1</v>
      </c>
      <c r="B241" s="28" t="s">
        <v>341</v>
      </c>
      <c r="C241" s="103" t="s">
        <v>342</v>
      </c>
      <c r="D241" s="28"/>
      <c r="E241" s="28" t="s">
        <v>343</v>
      </c>
      <c r="F241" s="140">
        <v>87.1</v>
      </c>
      <c r="G241" s="140">
        <v>70</v>
      </c>
      <c r="H241" s="31">
        <f t="shared" ref="H241:H242" si="14">ROUND(0.3*F241+0.7*G241,3)</f>
        <v>75.13</v>
      </c>
      <c r="I241" s="31" t="s">
        <v>17</v>
      </c>
      <c r="J241" s="34">
        <v>0.54166666666666663</v>
      </c>
    </row>
    <row r="242" spans="1:10">
      <c r="A242" s="61">
        <v>2</v>
      </c>
      <c r="B242" s="28" t="s">
        <v>341</v>
      </c>
      <c r="C242" s="103" t="s">
        <v>344</v>
      </c>
      <c r="D242" s="28"/>
      <c r="E242" s="28" t="s">
        <v>345</v>
      </c>
      <c r="F242" s="140">
        <v>70.7</v>
      </c>
      <c r="G242" s="140">
        <v>70</v>
      </c>
      <c r="H242" s="31">
        <f t="shared" si="14"/>
        <v>70.209999999999994</v>
      </c>
      <c r="I242" s="31" t="s">
        <v>17</v>
      </c>
      <c r="J242" s="34">
        <v>0.54166666666666663</v>
      </c>
    </row>
    <row r="243" spans="1:10">
      <c r="A243" s="61">
        <v>3</v>
      </c>
      <c r="B243" s="28" t="s">
        <v>341</v>
      </c>
      <c r="C243" s="103" t="s">
        <v>346</v>
      </c>
      <c r="D243" s="28" t="str">
        <f>IF(C243&lt;&gt;"",LEFT(C243,2)&amp;"*****"&amp;RIGHT(C243,2),"")</f>
        <v>*******56</v>
      </c>
      <c r="E243" s="28" t="s">
        <v>347</v>
      </c>
      <c r="F243" s="32">
        <v>66</v>
      </c>
      <c r="G243" s="33">
        <v>70</v>
      </c>
      <c r="H243" s="31">
        <f>ROUND(0.3*F243+0.7*G243,3)</f>
        <v>68.8</v>
      </c>
      <c r="I243" s="31" t="s">
        <v>17</v>
      </c>
      <c r="J243" s="34">
        <v>0.54166666666666663</v>
      </c>
    </row>
    <row r="244" spans="1:10">
      <c r="A244" s="61">
        <v>4</v>
      </c>
      <c r="B244" s="28" t="s">
        <v>341</v>
      </c>
      <c r="C244" s="104" t="s">
        <v>348</v>
      </c>
      <c r="D244" s="28"/>
      <c r="E244" s="28" t="s">
        <v>349</v>
      </c>
      <c r="F244" s="46" t="s">
        <v>38</v>
      </c>
      <c r="G244" s="46"/>
      <c r="H244" s="46"/>
      <c r="I244" s="46"/>
      <c r="J244" s="28"/>
    </row>
    <row r="245" spans="1:10">
      <c r="A245" s="61">
        <v>5</v>
      </c>
      <c r="B245" s="28" t="s">
        <v>341</v>
      </c>
      <c r="C245" s="103" t="s">
        <v>45</v>
      </c>
      <c r="D245" s="28"/>
      <c r="E245" s="28" t="s">
        <v>350</v>
      </c>
      <c r="F245" s="46" t="s">
        <v>38</v>
      </c>
      <c r="G245" s="46"/>
      <c r="H245" s="46"/>
      <c r="I245" s="46"/>
      <c r="J245" s="28"/>
    </row>
    <row r="246" spans="1:10">
      <c r="A246" s="61">
        <v>6</v>
      </c>
      <c r="B246" s="28" t="s">
        <v>341</v>
      </c>
      <c r="C246" s="103" t="s">
        <v>351</v>
      </c>
      <c r="D246" s="28"/>
      <c r="E246" s="28" t="s">
        <v>352</v>
      </c>
      <c r="F246" s="46" t="s">
        <v>38</v>
      </c>
      <c r="G246" s="46"/>
      <c r="H246" s="46"/>
      <c r="I246" s="46"/>
      <c r="J246" s="28"/>
    </row>
    <row r="247" spans="1:10">
      <c r="A247" s="61">
        <v>7</v>
      </c>
      <c r="B247" s="28" t="s">
        <v>341</v>
      </c>
      <c r="C247" s="103" t="s">
        <v>353</v>
      </c>
      <c r="D247" s="28"/>
      <c r="E247" s="28" t="s">
        <v>354</v>
      </c>
      <c r="F247" s="46" t="s">
        <v>38</v>
      </c>
      <c r="G247" s="46"/>
      <c r="H247" s="46"/>
      <c r="I247" s="46"/>
      <c r="J247" s="28"/>
    </row>
    <row r="248" spans="1:10">
      <c r="A248" s="61">
        <v>8</v>
      </c>
      <c r="B248" s="28" t="s">
        <v>341</v>
      </c>
      <c r="C248" s="104" t="s">
        <v>164</v>
      </c>
      <c r="D248" s="28"/>
      <c r="E248" s="28" t="s">
        <v>355</v>
      </c>
      <c r="F248" s="46" t="s">
        <v>38</v>
      </c>
      <c r="G248" s="46"/>
      <c r="H248" s="46"/>
      <c r="I248" s="46"/>
      <c r="J248" s="43"/>
    </row>
    <row r="249" spans="1:10" ht="16" thickBot="1">
      <c r="A249" s="141">
        <v>9</v>
      </c>
      <c r="B249" s="49" t="s">
        <v>341</v>
      </c>
      <c r="C249" s="142" t="s">
        <v>356</v>
      </c>
      <c r="D249" s="49"/>
      <c r="E249" s="49" t="s">
        <v>357</v>
      </c>
      <c r="F249" s="52" t="s">
        <v>38</v>
      </c>
      <c r="G249" s="52"/>
      <c r="H249" s="52"/>
      <c r="I249" s="52"/>
      <c r="J249" s="67"/>
    </row>
    <row r="250" spans="1:10" ht="16" thickBot="1">
      <c r="C250" s="103"/>
      <c r="D250" s="28"/>
      <c r="E250" s="28"/>
    </row>
    <row r="251" spans="1:10">
      <c r="A251" s="101" t="s">
        <v>358</v>
      </c>
      <c r="B251" s="101"/>
      <c r="C251" s="58"/>
      <c r="D251" s="59"/>
      <c r="E251" s="59"/>
      <c r="F251" s="59"/>
      <c r="G251" s="59"/>
      <c r="H251" s="59"/>
      <c r="I251" s="59"/>
      <c r="J251" s="60"/>
    </row>
    <row r="252" spans="1:10" ht="28">
      <c r="A252" s="61" t="s">
        <v>5</v>
      </c>
      <c r="B252" s="23" t="s">
        <v>6</v>
      </c>
      <c r="C252" s="23" t="s">
        <v>7</v>
      </c>
      <c r="D252" s="23" t="s">
        <v>7</v>
      </c>
      <c r="E252" s="24" t="s">
        <v>8</v>
      </c>
      <c r="F252" s="23" t="s">
        <v>359</v>
      </c>
      <c r="G252" s="25" t="s">
        <v>10</v>
      </c>
      <c r="H252" s="23" t="s">
        <v>11</v>
      </c>
      <c r="I252" s="23" t="s">
        <v>12</v>
      </c>
      <c r="J252" s="23" t="s">
        <v>13</v>
      </c>
    </row>
    <row r="253" spans="1:10" ht="16" thickBot="1">
      <c r="A253" s="61">
        <v>1</v>
      </c>
      <c r="B253" s="67" t="s">
        <v>360</v>
      </c>
      <c r="C253" s="103" t="s">
        <v>116</v>
      </c>
      <c r="D253" s="28" t="str">
        <f>IF(C253&lt;&gt;"",LEFT(C253,2)&amp;"*****"&amp;RIGHT(C253,2),"")</f>
        <v>*******66</v>
      </c>
      <c r="E253" s="28" t="s">
        <v>361</v>
      </c>
      <c r="F253" s="36">
        <v>93.75</v>
      </c>
      <c r="G253" s="118">
        <v>70</v>
      </c>
      <c r="H253" s="31">
        <f>ROUND(0.6*F253+0.4*G253,3)</f>
        <v>84.25</v>
      </c>
      <c r="I253" s="31" t="s">
        <v>17</v>
      </c>
      <c r="J253" s="34">
        <v>0.54166666666666663</v>
      </c>
    </row>
    <row r="254" spans="1:10" ht="16" thickBot="1">
      <c r="A254" s="66">
        <v>2</v>
      </c>
      <c r="B254" s="67" t="s">
        <v>360</v>
      </c>
      <c r="C254" s="121" t="s">
        <v>362</v>
      </c>
      <c r="D254" s="67"/>
      <c r="E254" s="67" t="s">
        <v>363</v>
      </c>
      <c r="F254" s="143">
        <v>82.5</v>
      </c>
      <c r="G254" s="144">
        <v>77.777000000000001</v>
      </c>
      <c r="H254" s="145">
        <f>ROUND(0.6*F254+0.4*G254,3)</f>
        <v>80.611000000000004</v>
      </c>
      <c r="I254" s="145" t="s">
        <v>17</v>
      </c>
      <c r="J254" s="34">
        <v>0.54166666666666663</v>
      </c>
    </row>
    <row r="256" spans="1:10">
      <c r="A256" s="101" t="s">
        <v>364</v>
      </c>
      <c r="B256" s="101"/>
      <c r="C256" s="129"/>
      <c r="D256" s="130"/>
      <c r="E256" s="130"/>
      <c r="F256" s="130"/>
      <c r="G256" s="130"/>
      <c r="H256" s="130"/>
      <c r="I256" s="130"/>
      <c r="J256" s="131"/>
    </row>
    <row r="257" spans="1:10">
      <c r="A257" s="61" t="s">
        <v>5</v>
      </c>
      <c r="B257" s="23" t="s">
        <v>6</v>
      </c>
      <c r="C257" s="23" t="s">
        <v>7</v>
      </c>
      <c r="D257" s="23" t="s">
        <v>7</v>
      </c>
      <c r="E257" s="24" t="s">
        <v>8</v>
      </c>
      <c r="F257" s="23" t="s">
        <v>9</v>
      </c>
      <c r="G257" s="25" t="s">
        <v>10</v>
      </c>
      <c r="H257" s="23" t="s">
        <v>11</v>
      </c>
      <c r="I257" s="23" t="s">
        <v>12</v>
      </c>
      <c r="J257" s="23" t="s">
        <v>13</v>
      </c>
    </row>
    <row r="258" spans="1:10" ht="16" thickBot="1">
      <c r="A258" s="61">
        <v>1</v>
      </c>
      <c r="B258" s="67" t="s">
        <v>365</v>
      </c>
      <c r="C258" s="103" t="s">
        <v>366</v>
      </c>
      <c r="D258" s="28" t="str">
        <f>IF(C258&lt;&gt;"",LEFT(C258,2)&amp;"*****"&amp;RIGHT(C258,2),"")</f>
        <v>*******78</v>
      </c>
      <c r="E258" s="28" t="s">
        <v>367</v>
      </c>
      <c r="F258" s="146">
        <v>85.21</v>
      </c>
      <c r="G258" s="147">
        <v>75.602999999999994</v>
      </c>
      <c r="H258" s="31">
        <f>ROUND(0.3*F258+0.7*G258,3)</f>
        <v>78.484999999999999</v>
      </c>
      <c r="I258" s="31" t="s">
        <v>17</v>
      </c>
      <c r="J258" s="34">
        <v>0.54166666666666663</v>
      </c>
    </row>
    <row r="259" spans="1:10" ht="16" thickBot="1">
      <c r="A259" s="66">
        <v>2</v>
      </c>
      <c r="B259" s="67" t="s">
        <v>365</v>
      </c>
      <c r="C259" s="121" t="s">
        <v>368</v>
      </c>
      <c r="D259" s="67"/>
      <c r="E259" s="67" t="s">
        <v>369</v>
      </c>
      <c r="F259" s="69" t="s">
        <v>38</v>
      </c>
      <c r="G259" s="69"/>
      <c r="H259" s="69"/>
      <c r="I259" s="69"/>
      <c r="J259" s="67"/>
    </row>
    <row r="261" spans="1:10">
      <c r="A261" s="101" t="s">
        <v>370</v>
      </c>
      <c r="B261" s="101"/>
      <c r="C261" s="129"/>
      <c r="D261" s="130"/>
      <c r="E261" s="130"/>
      <c r="F261" s="130"/>
      <c r="G261" s="130"/>
      <c r="H261" s="130"/>
      <c r="I261" s="130"/>
      <c r="J261" s="131"/>
    </row>
    <row r="262" spans="1:10">
      <c r="A262" s="61" t="s">
        <v>5</v>
      </c>
      <c r="B262" s="23" t="s">
        <v>6</v>
      </c>
      <c r="C262" s="23" t="s">
        <v>7</v>
      </c>
      <c r="D262" s="23" t="s">
        <v>7</v>
      </c>
      <c r="E262" s="24" t="s">
        <v>8</v>
      </c>
      <c r="F262" s="23" t="s">
        <v>9</v>
      </c>
      <c r="G262" s="25" t="s">
        <v>10</v>
      </c>
      <c r="H262" s="23" t="s">
        <v>11</v>
      </c>
      <c r="I262" s="23" t="s">
        <v>12</v>
      </c>
      <c r="J262" s="23" t="s">
        <v>13</v>
      </c>
    </row>
    <row r="263" spans="1:10" ht="16" thickBot="1">
      <c r="A263" s="61">
        <v>1</v>
      </c>
      <c r="B263" s="67" t="s">
        <v>371</v>
      </c>
      <c r="C263" s="103" t="s">
        <v>47</v>
      </c>
      <c r="D263" s="28" t="str">
        <f>IF(C263&lt;&gt;"",LEFT(C263,2)&amp;"*****"&amp;RIGHT(C263,2),"")</f>
        <v>*******98</v>
      </c>
      <c r="E263" s="28" t="s">
        <v>372</v>
      </c>
      <c r="F263" s="36">
        <v>84.3</v>
      </c>
      <c r="G263" s="42">
        <v>74.97</v>
      </c>
      <c r="H263" s="31">
        <f>ROUND(0.3*F263+0.7*G263,3)</f>
        <v>77.769000000000005</v>
      </c>
      <c r="I263" s="31" t="s">
        <v>17</v>
      </c>
      <c r="J263" s="34">
        <v>0.41666666666666669</v>
      </c>
    </row>
    <row r="264" spans="1:10" ht="16" thickBot="1">
      <c r="A264" s="66">
        <v>2</v>
      </c>
      <c r="B264" s="67" t="s">
        <v>371</v>
      </c>
      <c r="C264" s="121" t="s">
        <v>373</v>
      </c>
      <c r="D264" s="67"/>
      <c r="E264" s="67" t="s">
        <v>374</v>
      </c>
      <c r="F264" s="148">
        <v>65.64</v>
      </c>
      <c r="G264" s="149">
        <v>73.013999999999996</v>
      </c>
      <c r="H264" s="145">
        <f>ROUND(0.3*F264+0.7*G264,3)</f>
        <v>70.802000000000007</v>
      </c>
      <c r="I264" s="145" t="s">
        <v>17</v>
      </c>
      <c r="J264" s="34">
        <v>0.41666666666666669</v>
      </c>
    </row>
    <row r="266" spans="1:10">
      <c r="A266" s="101" t="s">
        <v>375</v>
      </c>
      <c r="B266" s="101"/>
      <c r="C266" s="129"/>
      <c r="D266" s="130"/>
      <c r="E266" s="130"/>
      <c r="F266" s="130"/>
      <c r="G266" s="130"/>
      <c r="H266" s="130"/>
      <c r="I266" s="130"/>
      <c r="J266" s="131"/>
    </row>
    <row r="267" spans="1:10">
      <c r="A267" s="61" t="s">
        <v>5</v>
      </c>
      <c r="B267" s="23" t="s">
        <v>6</v>
      </c>
      <c r="C267" s="23" t="s">
        <v>7</v>
      </c>
      <c r="D267" s="23" t="s">
        <v>7</v>
      </c>
      <c r="E267" s="24" t="s">
        <v>8</v>
      </c>
      <c r="F267" s="23" t="s">
        <v>9</v>
      </c>
      <c r="G267" s="25" t="s">
        <v>10</v>
      </c>
      <c r="H267" s="23" t="s">
        <v>11</v>
      </c>
      <c r="I267" s="23" t="s">
        <v>12</v>
      </c>
      <c r="J267" s="23" t="s">
        <v>13</v>
      </c>
    </row>
    <row r="268" spans="1:10" ht="16" thickBot="1">
      <c r="A268" s="66">
        <v>1</v>
      </c>
      <c r="B268" s="67" t="s">
        <v>376</v>
      </c>
      <c r="C268" s="116" t="s">
        <v>377</v>
      </c>
      <c r="D268" s="67" t="str">
        <f>IF(C268&lt;&gt;"",LEFT(C268,2)&amp;"*****"&amp;RIGHT(C268,2),"")</f>
        <v>*******58</v>
      </c>
      <c r="E268" s="67" t="s">
        <v>378</v>
      </c>
      <c r="F268" s="143">
        <v>83.2</v>
      </c>
      <c r="G268" s="150">
        <v>76.947000000000003</v>
      </c>
      <c r="H268" s="145">
        <f>ROUND(0.3*F268+0.7*G268,3)</f>
        <v>78.822999999999993</v>
      </c>
      <c r="I268" s="145" t="s">
        <v>17</v>
      </c>
      <c r="J268" s="34">
        <v>0.41666666666666669</v>
      </c>
    </row>
    <row r="269" spans="1:10">
      <c r="A269" s="137"/>
      <c r="B269" s="43"/>
      <c r="C269" s="151"/>
      <c r="D269" s="152"/>
      <c r="E269" s="152"/>
      <c r="F269" s="153"/>
      <c r="G269" s="154"/>
      <c r="H269" s="155"/>
      <c r="I269" s="155"/>
      <c r="J269" s="156"/>
    </row>
    <row r="270" spans="1:10">
      <c r="A270" s="101" t="s">
        <v>379</v>
      </c>
      <c r="B270" s="101"/>
      <c r="C270" s="129"/>
      <c r="D270" s="130"/>
      <c r="E270" s="130"/>
      <c r="F270" s="130"/>
      <c r="G270" s="130"/>
      <c r="H270" s="130"/>
      <c r="I270" s="130"/>
      <c r="J270" s="131"/>
    </row>
    <row r="271" spans="1:10">
      <c r="A271" s="61" t="s">
        <v>5</v>
      </c>
      <c r="B271" s="23" t="s">
        <v>6</v>
      </c>
      <c r="C271" s="23" t="s">
        <v>7</v>
      </c>
      <c r="D271" s="23" t="s">
        <v>7</v>
      </c>
      <c r="E271" s="24" t="s">
        <v>8</v>
      </c>
      <c r="F271" s="23" t="s">
        <v>9</v>
      </c>
      <c r="G271" s="25" t="s">
        <v>10</v>
      </c>
      <c r="H271" s="23" t="s">
        <v>11</v>
      </c>
      <c r="I271" s="23" t="s">
        <v>12</v>
      </c>
      <c r="J271" s="23" t="s">
        <v>13</v>
      </c>
    </row>
    <row r="272" spans="1:10" ht="16" thickBot="1">
      <c r="A272" s="66"/>
      <c r="B272" s="67" t="s">
        <v>380</v>
      </c>
      <c r="C272" s="116"/>
      <c r="D272" s="67" t="str">
        <f>IF(C272&lt;&gt;"",LEFT(C272,2)&amp;"*****"&amp;RIGHT(C272,2),"")</f>
        <v/>
      </c>
      <c r="E272" s="67"/>
      <c r="F272" s="143"/>
      <c r="G272" s="150"/>
      <c r="H272" s="145"/>
      <c r="I272" s="157" t="s">
        <v>381</v>
      </c>
      <c r="J272" s="34"/>
    </row>
    <row r="273" spans="1:10">
      <c r="A273" s="70"/>
      <c r="B273" s="16"/>
      <c r="C273" s="127"/>
      <c r="D273" s="16"/>
      <c r="E273" s="16"/>
      <c r="F273" s="71"/>
      <c r="G273" s="72"/>
      <c r="H273" s="35"/>
      <c r="I273" s="158"/>
      <c r="J273" s="159"/>
    </row>
    <row r="274" spans="1:10">
      <c r="A274" s="101" t="s">
        <v>382</v>
      </c>
      <c r="B274" s="101"/>
      <c r="C274" s="129"/>
      <c r="D274" s="130"/>
      <c r="E274" s="130"/>
      <c r="F274" s="130"/>
      <c r="G274" s="130"/>
      <c r="H274" s="130"/>
      <c r="I274" s="130"/>
      <c r="J274" s="131"/>
    </row>
    <row r="275" spans="1:10">
      <c r="A275" s="61" t="s">
        <v>5</v>
      </c>
      <c r="B275" s="23" t="s">
        <v>6</v>
      </c>
      <c r="C275" s="23" t="s">
        <v>7</v>
      </c>
      <c r="D275" s="23" t="s">
        <v>7</v>
      </c>
      <c r="E275" s="24" t="s">
        <v>8</v>
      </c>
      <c r="F275" s="23" t="s">
        <v>9</v>
      </c>
      <c r="G275" s="25" t="s">
        <v>10</v>
      </c>
      <c r="H275" s="23" t="s">
        <v>11</v>
      </c>
      <c r="I275" s="23" t="s">
        <v>12</v>
      </c>
      <c r="J275" s="23" t="s">
        <v>13</v>
      </c>
    </row>
    <row r="276" spans="1:10" ht="16" thickBot="1">
      <c r="A276" s="66"/>
      <c r="B276" s="67" t="s">
        <v>383</v>
      </c>
      <c r="C276" s="116"/>
      <c r="D276" s="67" t="str">
        <f>IF(C276&lt;&gt;"",LEFT(C276,2)&amp;"*****"&amp;RIGHT(C276,2),"")</f>
        <v/>
      </c>
      <c r="E276" s="67"/>
      <c r="F276" s="143"/>
      <c r="G276" s="150"/>
      <c r="H276" s="145"/>
      <c r="I276" s="157" t="s">
        <v>381</v>
      </c>
      <c r="J276" s="34"/>
    </row>
    <row r="277" spans="1:10">
      <c r="A277" s="137"/>
      <c r="B277" s="43"/>
      <c r="C277" s="151"/>
      <c r="D277" s="152"/>
      <c r="E277" s="152"/>
      <c r="F277" s="153"/>
      <c r="G277" s="154"/>
      <c r="H277" s="155"/>
      <c r="I277" s="160"/>
      <c r="J277" s="156"/>
    </row>
    <row r="278" spans="1:10">
      <c r="A278" s="101" t="s">
        <v>384</v>
      </c>
      <c r="B278" s="101"/>
      <c r="C278" s="129"/>
      <c r="D278" s="130"/>
      <c r="E278" s="130"/>
      <c r="F278" s="130"/>
      <c r="G278" s="130"/>
      <c r="H278" s="130"/>
      <c r="I278" s="130"/>
      <c r="J278" s="131"/>
    </row>
    <row r="279" spans="1:10">
      <c r="A279" s="61" t="s">
        <v>5</v>
      </c>
      <c r="B279" s="23" t="s">
        <v>6</v>
      </c>
      <c r="C279" s="23" t="s">
        <v>7</v>
      </c>
      <c r="D279" s="23" t="s">
        <v>7</v>
      </c>
      <c r="E279" s="24" t="s">
        <v>8</v>
      </c>
      <c r="F279" s="23" t="s">
        <v>9</v>
      </c>
      <c r="G279" s="25" t="s">
        <v>10</v>
      </c>
      <c r="H279" s="23" t="s">
        <v>11</v>
      </c>
      <c r="I279" s="23" t="s">
        <v>12</v>
      </c>
      <c r="J279" s="23" t="s">
        <v>13</v>
      </c>
    </row>
    <row r="280" spans="1:10" ht="16" thickBot="1">
      <c r="A280" s="66"/>
      <c r="B280" s="161" t="s">
        <v>385</v>
      </c>
      <c r="C280" s="116"/>
      <c r="D280" s="67" t="str">
        <f>IF(C280&lt;&gt;"",LEFT(C280,2)&amp;"*****"&amp;RIGHT(C280,2),"")</f>
        <v/>
      </c>
      <c r="E280" s="67"/>
      <c r="F280" s="143"/>
      <c r="G280" s="150"/>
      <c r="H280" s="145"/>
      <c r="I280" s="157" t="s">
        <v>381</v>
      </c>
      <c r="J280" s="34"/>
    </row>
    <row r="281" spans="1:10">
      <c r="A281" s="137"/>
      <c r="B281" s="43"/>
      <c r="C281" s="151"/>
      <c r="D281" s="152"/>
      <c r="E281" s="152"/>
      <c r="F281" s="153"/>
      <c r="G281" s="154"/>
      <c r="H281" s="155"/>
      <c r="I281" s="160"/>
      <c r="J281" s="156"/>
    </row>
    <row r="283" spans="1:10">
      <c r="A283" s="162" t="s">
        <v>386</v>
      </c>
      <c r="B283" s="163"/>
      <c r="C283" s="129"/>
      <c r="D283" s="130"/>
      <c r="E283" s="130"/>
      <c r="F283" s="130"/>
      <c r="G283" s="130"/>
      <c r="H283" s="130"/>
      <c r="I283" s="130"/>
      <c r="J283" s="131"/>
    </row>
    <row r="284" spans="1:10">
      <c r="A284" s="61" t="s">
        <v>5</v>
      </c>
      <c r="B284" s="23" t="s">
        <v>6</v>
      </c>
      <c r="C284" s="23" t="s">
        <v>7</v>
      </c>
      <c r="D284" s="23" t="s">
        <v>7</v>
      </c>
      <c r="E284" s="24" t="s">
        <v>8</v>
      </c>
      <c r="F284" s="23" t="s">
        <v>9</v>
      </c>
      <c r="G284" s="25" t="s">
        <v>10</v>
      </c>
      <c r="H284" s="23" t="s">
        <v>11</v>
      </c>
      <c r="I284" s="23" t="s">
        <v>12</v>
      </c>
      <c r="J284" s="23" t="s">
        <v>13</v>
      </c>
    </row>
    <row r="285" spans="1:10" ht="16" thickBot="1">
      <c r="A285" s="66">
        <v>1</v>
      </c>
      <c r="B285" s="67" t="s">
        <v>387</v>
      </c>
      <c r="C285" s="116" t="s">
        <v>388</v>
      </c>
      <c r="D285" s="67" t="str">
        <f>IF(C285&lt;&gt;"",LEFT(C285,2)&amp;"*****"&amp;RIGHT(C285,2),"")</f>
        <v>*******48</v>
      </c>
      <c r="E285" s="67" t="s">
        <v>389</v>
      </c>
      <c r="F285" s="164">
        <v>85.21</v>
      </c>
      <c r="G285" s="165">
        <v>75.602999999999994</v>
      </c>
      <c r="H285" s="145">
        <f>ROUND(0.3*F285+0.7*G285,3)</f>
        <v>78.484999999999999</v>
      </c>
      <c r="I285" s="145" t="s">
        <v>17</v>
      </c>
      <c r="J285" s="34">
        <v>0.41666666666666669</v>
      </c>
    </row>
    <row r="287" spans="1:10">
      <c r="A287" s="101" t="s">
        <v>390</v>
      </c>
      <c r="B287" s="101"/>
      <c r="C287" s="129"/>
      <c r="D287" s="130"/>
      <c r="E287" s="130"/>
      <c r="F287" s="130"/>
      <c r="G287" s="130"/>
      <c r="H287" s="130"/>
      <c r="I287" s="130"/>
      <c r="J287" s="131"/>
    </row>
    <row r="288" spans="1:10">
      <c r="A288" s="61" t="s">
        <v>5</v>
      </c>
      <c r="B288" s="23" t="s">
        <v>6</v>
      </c>
      <c r="C288" s="23" t="s">
        <v>7</v>
      </c>
      <c r="D288" s="23" t="s">
        <v>7</v>
      </c>
      <c r="E288" s="24" t="s">
        <v>8</v>
      </c>
      <c r="F288" s="23" t="s">
        <v>9</v>
      </c>
      <c r="G288" s="25" t="s">
        <v>10</v>
      </c>
      <c r="H288" s="23" t="s">
        <v>11</v>
      </c>
      <c r="I288" s="23" t="s">
        <v>12</v>
      </c>
      <c r="J288" s="23" t="s">
        <v>13</v>
      </c>
    </row>
    <row r="289" spans="1:10" ht="16" thickBot="1">
      <c r="A289" s="137">
        <v>1</v>
      </c>
      <c r="B289" s="67" t="s">
        <v>390</v>
      </c>
      <c r="C289" s="116" t="s">
        <v>140</v>
      </c>
      <c r="D289" s="67" t="str">
        <f>IF(C289&lt;&gt;"",LEFT(C289,2)&amp;"*****"&amp;RIGHT(C289,2),"")</f>
        <v>*******50</v>
      </c>
      <c r="E289" s="67" t="s">
        <v>391</v>
      </c>
      <c r="F289" s="69" t="s">
        <v>38</v>
      </c>
      <c r="G289" s="69"/>
      <c r="H289" s="69"/>
      <c r="I289" s="69"/>
      <c r="J289" s="166"/>
    </row>
    <row r="290" spans="1:10" ht="16" thickBot="1">
      <c r="A290" s="66">
        <v>2</v>
      </c>
      <c r="B290" s="67" t="s">
        <v>390</v>
      </c>
      <c r="C290" s="116" t="s">
        <v>153</v>
      </c>
      <c r="D290" s="67" t="str">
        <f>IF(C290&lt;&gt;"",LEFT(C290,2)&amp;"*****"&amp;RIGHT(C290,2),"")</f>
        <v>*******08</v>
      </c>
      <c r="E290" s="67" t="s">
        <v>392</v>
      </c>
      <c r="F290" s="69" t="s">
        <v>38</v>
      </c>
      <c r="G290" s="69"/>
      <c r="H290" s="69"/>
      <c r="I290" s="69"/>
      <c r="J290" s="67"/>
    </row>
    <row r="292" spans="1:10">
      <c r="A292" s="101" t="s">
        <v>393</v>
      </c>
      <c r="B292" s="101"/>
      <c r="C292" s="129"/>
      <c r="D292" s="130"/>
      <c r="E292" s="130"/>
      <c r="F292" s="130"/>
      <c r="G292" s="130"/>
      <c r="H292" s="130"/>
      <c r="I292" s="130"/>
      <c r="J292" s="131"/>
    </row>
    <row r="293" spans="1:10">
      <c r="A293" s="61" t="s">
        <v>5</v>
      </c>
      <c r="B293" s="23" t="s">
        <v>6</v>
      </c>
      <c r="C293" s="23" t="s">
        <v>7</v>
      </c>
      <c r="D293" s="23" t="s">
        <v>7</v>
      </c>
      <c r="E293" s="24" t="s">
        <v>8</v>
      </c>
      <c r="F293" s="23" t="s">
        <v>9</v>
      </c>
      <c r="G293" s="25" t="s">
        <v>10</v>
      </c>
      <c r="H293" s="23" t="s">
        <v>11</v>
      </c>
      <c r="I293" s="23" t="s">
        <v>12</v>
      </c>
      <c r="J293" s="23" t="s">
        <v>13</v>
      </c>
    </row>
    <row r="294" spans="1:10">
      <c r="A294" s="61">
        <v>1</v>
      </c>
      <c r="B294" s="167" t="s">
        <v>394</v>
      </c>
      <c r="C294" s="103" t="s">
        <v>395</v>
      </c>
      <c r="D294" s="28" t="str">
        <f>IF(C294&lt;&gt;"",LEFT(C294,2)&amp;"*****"&amp;RIGHT(C294,2),"")</f>
        <v>*******22</v>
      </c>
      <c r="E294" s="28" t="s">
        <v>396</v>
      </c>
      <c r="F294" s="46" t="s">
        <v>38</v>
      </c>
      <c r="G294" s="46"/>
      <c r="H294" s="46"/>
      <c r="I294" s="46"/>
      <c r="J294" s="28"/>
    </row>
    <row r="295" spans="1:10" ht="16" thickBot="1">
      <c r="A295" s="66">
        <v>2</v>
      </c>
      <c r="B295" s="67" t="s">
        <v>397</v>
      </c>
      <c r="C295" s="121" t="s">
        <v>398</v>
      </c>
      <c r="D295" s="67"/>
      <c r="E295" s="67" t="s">
        <v>399</v>
      </c>
      <c r="F295" s="52" t="s">
        <v>38</v>
      </c>
      <c r="G295" s="52"/>
      <c r="H295" s="52"/>
      <c r="I295" s="52"/>
      <c r="J295" s="67"/>
    </row>
    <row r="296" spans="1:10" ht="16" thickBot="1"/>
    <row r="297" spans="1:10">
      <c r="A297" s="101" t="s">
        <v>400</v>
      </c>
      <c r="B297" s="101"/>
      <c r="C297" s="58"/>
      <c r="D297" s="59"/>
      <c r="E297" s="59"/>
      <c r="F297" s="59"/>
      <c r="G297" s="59"/>
      <c r="H297" s="59"/>
      <c r="I297" s="59"/>
      <c r="J297" s="60"/>
    </row>
    <row r="298" spans="1:10">
      <c r="A298" s="61" t="s">
        <v>5</v>
      </c>
      <c r="B298" s="23" t="s">
        <v>6</v>
      </c>
      <c r="C298" s="23" t="s">
        <v>7</v>
      </c>
      <c r="D298" s="23" t="s">
        <v>7</v>
      </c>
      <c r="E298" s="24" t="s">
        <v>8</v>
      </c>
      <c r="F298" s="23" t="s">
        <v>9</v>
      </c>
      <c r="G298" s="25" t="s">
        <v>10</v>
      </c>
      <c r="H298" s="23" t="s">
        <v>11</v>
      </c>
      <c r="I298" s="23" t="s">
        <v>12</v>
      </c>
      <c r="J298" s="23" t="s">
        <v>13</v>
      </c>
    </row>
    <row r="299" spans="1:10">
      <c r="A299" s="61">
        <v>1</v>
      </c>
      <c r="B299" s="28" t="s">
        <v>401</v>
      </c>
      <c r="C299" s="103" t="s">
        <v>402</v>
      </c>
      <c r="D299" s="28" t="str">
        <f>IF(C299&lt;&gt;"",LEFT(C299,2)&amp;"*****"&amp;RIGHT(C299,2),"")</f>
        <v>*******44</v>
      </c>
      <c r="E299" s="28" t="s">
        <v>403</v>
      </c>
      <c r="F299" s="119">
        <v>78.540000000000006</v>
      </c>
      <c r="G299" s="120">
        <v>79.192999999999998</v>
      </c>
      <c r="H299" s="31">
        <f>ROUND(0.3*F299+0.7*G299,3)</f>
        <v>78.997</v>
      </c>
      <c r="I299" s="31" t="s">
        <v>17</v>
      </c>
      <c r="J299" s="34">
        <v>0.5</v>
      </c>
    </row>
    <row r="300" spans="1:10">
      <c r="A300" s="61">
        <v>2</v>
      </c>
      <c r="B300" s="28" t="s">
        <v>401</v>
      </c>
      <c r="C300" s="104" t="s">
        <v>20</v>
      </c>
      <c r="D300" s="28"/>
      <c r="E300" s="28" t="s">
        <v>404</v>
      </c>
      <c r="F300" s="119">
        <v>78.7</v>
      </c>
      <c r="G300" s="120">
        <v>79.015000000000001</v>
      </c>
      <c r="H300" s="31">
        <f t="shared" ref="H300:H302" si="15">ROUND(0.3*F300+0.7*G300,3)</f>
        <v>78.921000000000006</v>
      </c>
      <c r="I300" s="31" t="s">
        <v>17</v>
      </c>
      <c r="J300" s="34">
        <v>0.5</v>
      </c>
    </row>
    <row r="301" spans="1:10">
      <c r="A301" s="61">
        <v>3</v>
      </c>
      <c r="B301" s="28" t="s">
        <v>401</v>
      </c>
      <c r="C301" s="103" t="s">
        <v>405</v>
      </c>
      <c r="D301" s="28"/>
      <c r="E301" s="28" t="s">
        <v>406</v>
      </c>
      <c r="F301" s="36">
        <v>67.33</v>
      </c>
      <c r="G301" s="42">
        <v>78.524000000000001</v>
      </c>
      <c r="H301" s="31">
        <f t="shared" si="15"/>
        <v>75.165999999999997</v>
      </c>
      <c r="I301" s="31" t="s">
        <v>17</v>
      </c>
      <c r="J301" s="34">
        <v>0.5</v>
      </c>
    </row>
    <row r="302" spans="1:10">
      <c r="A302" s="61">
        <v>4</v>
      </c>
      <c r="B302" s="28" t="s">
        <v>401</v>
      </c>
      <c r="C302" s="103" t="s">
        <v>407</v>
      </c>
      <c r="D302" s="28"/>
      <c r="E302" s="28" t="s">
        <v>408</v>
      </c>
      <c r="F302" s="32">
        <v>54.26</v>
      </c>
      <c r="G302" s="33">
        <v>74.364999999999995</v>
      </c>
      <c r="H302" s="31">
        <f t="shared" si="15"/>
        <v>68.334000000000003</v>
      </c>
      <c r="I302" s="31" t="s">
        <v>17</v>
      </c>
      <c r="J302" s="34">
        <v>0.5</v>
      </c>
    </row>
    <row r="303" spans="1:10">
      <c r="A303" s="61">
        <v>5</v>
      </c>
      <c r="B303" s="28" t="s">
        <v>401</v>
      </c>
      <c r="C303" s="103" t="s">
        <v>409</v>
      </c>
      <c r="D303" s="28"/>
      <c r="E303" s="28" t="s">
        <v>410</v>
      </c>
      <c r="F303" s="46" t="s">
        <v>38</v>
      </c>
      <c r="G303" s="46"/>
      <c r="H303" s="46"/>
      <c r="I303" s="46"/>
      <c r="J303" s="28"/>
    </row>
    <row r="304" spans="1:10">
      <c r="A304" s="61">
        <v>6</v>
      </c>
      <c r="B304" s="28" t="s">
        <v>401</v>
      </c>
      <c r="C304" s="103" t="s">
        <v>411</v>
      </c>
      <c r="D304" s="28"/>
      <c r="E304" s="28" t="s">
        <v>412</v>
      </c>
      <c r="F304" s="46" t="s">
        <v>38</v>
      </c>
      <c r="G304" s="46"/>
      <c r="H304" s="46"/>
      <c r="I304" s="46"/>
      <c r="J304" s="28"/>
    </row>
    <row r="305" spans="1:10">
      <c r="A305" s="61">
        <v>7</v>
      </c>
      <c r="B305" s="28" t="s">
        <v>401</v>
      </c>
      <c r="C305" s="103" t="s">
        <v>329</v>
      </c>
      <c r="D305" s="28"/>
      <c r="E305" s="28" t="s">
        <v>413</v>
      </c>
      <c r="F305" s="46" t="s">
        <v>38</v>
      </c>
      <c r="G305" s="46"/>
      <c r="H305" s="46"/>
      <c r="I305" s="46"/>
      <c r="J305" s="28"/>
    </row>
    <row r="306" spans="1:10">
      <c r="A306" s="61">
        <v>8</v>
      </c>
      <c r="B306" s="28" t="s">
        <v>401</v>
      </c>
      <c r="C306" s="104" t="s">
        <v>414</v>
      </c>
      <c r="D306" s="28"/>
      <c r="E306" s="28" t="s">
        <v>415</v>
      </c>
      <c r="F306" s="46" t="s">
        <v>38</v>
      </c>
      <c r="G306" s="46"/>
      <c r="H306" s="46"/>
      <c r="I306" s="46"/>
      <c r="J306" s="28"/>
    </row>
    <row r="307" spans="1:10">
      <c r="A307" s="61">
        <v>9</v>
      </c>
      <c r="B307" s="28" t="s">
        <v>401</v>
      </c>
      <c r="C307" s="103" t="s">
        <v>45</v>
      </c>
      <c r="D307" s="28"/>
      <c r="E307" s="28" t="s">
        <v>416</v>
      </c>
      <c r="F307" s="46" t="s">
        <v>38</v>
      </c>
      <c r="G307" s="46"/>
      <c r="H307" s="46"/>
      <c r="I307" s="46"/>
      <c r="J307" s="28"/>
    </row>
    <row r="308" spans="1:10">
      <c r="A308" s="61">
        <v>10</v>
      </c>
      <c r="B308" s="28" t="s">
        <v>401</v>
      </c>
      <c r="C308" s="104" t="s">
        <v>417</v>
      </c>
      <c r="D308" s="28"/>
      <c r="E308" s="28" t="s">
        <v>418</v>
      </c>
      <c r="F308" s="46" t="s">
        <v>38</v>
      </c>
      <c r="G308" s="46"/>
      <c r="H308" s="46"/>
      <c r="I308" s="46"/>
      <c r="J308" s="28"/>
    </row>
    <row r="309" spans="1:10">
      <c r="A309" s="61">
        <v>11</v>
      </c>
      <c r="B309" s="28" t="s">
        <v>401</v>
      </c>
      <c r="C309" s="103" t="s">
        <v>407</v>
      </c>
      <c r="D309" s="28"/>
      <c r="E309" s="28" t="s">
        <v>419</v>
      </c>
      <c r="F309" s="46" t="s">
        <v>38</v>
      </c>
      <c r="G309" s="46"/>
      <c r="H309" s="46"/>
      <c r="I309" s="46"/>
      <c r="J309" s="28"/>
    </row>
    <row r="310" spans="1:10">
      <c r="A310" s="61">
        <v>12</v>
      </c>
      <c r="B310" s="28" t="s">
        <v>401</v>
      </c>
      <c r="C310" s="103" t="s">
        <v>362</v>
      </c>
      <c r="D310" s="28"/>
      <c r="E310" s="28" t="s">
        <v>363</v>
      </c>
      <c r="F310" s="46" t="s">
        <v>38</v>
      </c>
      <c r="G310" s="46"/>
      <c r="H310" s="46"/>
      <c r="I310" s="46"/>
      <c r="J310" s="28"/>
    </row>
    <row r="311" spans="1:10" ht="16" thickBot="1">
      <c r="A311" s="66">
        <v>13</v>
      </c>
      <c r="B311" s="67" t="s">
        <v>401</v>
      </c>
      <c r="C311" s="116" t="s">
        <v>24</v>
      </c>
      <c r="D311" s="67"/>
      <c r="E311" s="67" t="s">
        <v>420</v>
      </c>
      <c r="F311" s="69" t="s">
        <v>38</v>
      </c>
      <c r="G311" s="69"/>
      <c r="H311" s="69"/>
      <c r="I311" s="69"/>
      <c r="J311" s="67"/>
    </row>
    <row r="312" spans="1:10" ht="16" thickBot="1"/>
    <row r="313" spans="1:10">
      <c r="A313" s="101" t="s">
        <v>421</v>
      </c>
      <c r="B313" s="101"/>
      <c r="C313" s="58"/>
      <c r="D313" s="59"/>
      <c r="E313" s="59"/>
      <c r="F313" s="59"/>
      <c r="G313" s="59"/>
      <c r="H313" s="59"/>
      <c r="I313" s="59"/>
      <c r="J313" s="60"/>
    </row>
    <row r="314" spans="1:10">
      <c r="A314" s="61" t="s">
        <v>5</v>
      </c>
      <c r="B314" s="23" t="s">
        <v>6</v>
      </c>
      <c r="C314" s="23" t="s">
        <v>7</v>
      </c>
      <c r="D314" s="23" t="s">
        <v>7</v>
      </c>
      <c r="E314" s="24" t="s">
        <v>8</v>
      </c>
      <c r="F314" s="23" t="s">
        <v>9</v>
      </c>
      <c r="G314" s="25" t="s">
        <v>10</v>
      </c>
      <c r="H314" s="23" t="s">
        <v>11</v>
      </c>
      <c r="I314" s="23" t="s">
        <v>12</v>
      </c>
      <c r="J314" s="23" t="s">
        <v>13</v>
      </c>
    </row>
    <row r="315" spans="1:10" ht="16" thickBot="1">
      <c r="A315" s="61">
        <v>1</v>
      </c>
      <c r="B315" s="67" t="s">
        <v>422</v>
      </c>
      <c r="C315" s="103" t="s">
        <v>423</v>
      </c>
      <c r="D315" s="28" t="str">
        <f>IF(C315&lt;&gt;"",LEFT(C315,2)&amp;"*****"&amp;RIGHT(C315,2),"")</f>
        <v>*******72</v>
      </c>
      <c r="E315" s="28" t="s">
        <v>424</v>
      </c>
      <c r="F315" s="62">
        <v>66.63</v>
      </c>
      <c r="G315" s="65">
        <v>80.727999999999994</v>
      </c>
      <c r="H315" s="31">
        <f>ROUND(0.3*F315+0.7*G315,3)</f>
        <v>76.498999999999995</v>
      </c>
      <c r="I315" s="31" t="s">
        <v>17</v>
      </c>
      <c r="J315" s="34">
        <v>0.45833333333333331</v>
      </c>
    </row>
    <row r="316" spans="1:10" ht="16" thickBot="1">
      <c r="A316" s="66">
        <v>2</v>
      </c>
      <c r="B316" s="67" t="s">
        <v>422</v>
      </c>
      <c r="C316" s="121" t="s">
        <v>425</v>
      </c>
      <c r="D316" s="67"/>
      <c r="E316" s="67" t="s">
        <v>426</v>
      </c>
      <c r="F316" s="69" t="s">
        <v>38</v>
      </c>
      <c r="G316" s="69"/>
      <c r="H316" s="69"/>
      <c r="I316" s="69"/>
      <c r="J316" s="67"/>
    </row>
    <row r="317" spans="1:10" ht="16" thickBot="1"/>
    <row r="318" spans="1:10">
      <c r="A318" s="101" t="s">
        <v>427</v>
      </c>
      <c r="B318" s="101"/>
      <c r="C318" s="58"/>
      <c r="D318" s="59"/>
      <c r="E318" s="59"/>
      <c r="F318" s="59"/>
      <c r="G318" s="59"/>
      <c r="H318" s="59"/>
      <c r="I318" s="59"/>
      <c r="J318" s="60"/>
    </row>
    <row r="319" spans="1:10">
      <c r="A319" s="61" t="s">
        <v>5</v>
      </c>
      <c r="B319" s="23" t="s">
        <v>6</v>
      </c>
      <c r="C319" s="23" t="s">
        <v>7</v>
      </c>
      <c r="D319" s="23" t="s">
        <v>7</v>
      </c>
      <c r="E319" s="24" t="s">
        <v>8</v>
      </c>
      <c r="F319" s="23" t="s">
        <v>9</v>
      </c>
      <c r="G319" s="25" t="s">
        <v>10</v>
      </c>
      <c r="H319" s="23" t="s">
        <v>11</v>
      </c>
      <c r="I319" s="23" t="s">
        <v>12</v>
      </c>
      <c r="J319" s="23" t="s">
        <v>13</v>
      </c>
    </row>
    <row r="320" spans="1:10">
      <c r="A320" s="61">
        <v>1</v>
      </c>
      <c r="B320" s="28" t="s">
        <v>428</v>
      </c>
      <c r="C320" s="103" t="s">
        <v>429</v>
      </c>
      <c r="D320" s="28" t="str">
        <f>IF(C320&lt;&gt;"",LEFT(C320,2)&amp;"*****"&amp;RIGHT(C320,2),"")</f>
        <v>*******62</v>
      </c>
      <c r="E320" s="28" t="s">
        <v>430</v>
      </c>
      <c r="F320" s="36">
        <v>78.3</v>
      </c>
      <c r="G320" s="42">
        <v>78.393000000000001</v>
      </c>
      <c r="H320" s="31">
        <f>ROUND(0.3*F320+0.7*G320,3)</f>
        <v>78.364999999999995</v>
      </c>
      <c r="I320" s="31" t="s">
        <v>17</v>
      </c>
      <c r="J320" s="34">
        <v>0.5</v>
      </c>
    </row>
    <row r="321" spans="1:10">
      <c r="A321" s="61">
        <v>2</v>
      </c>
      <c r="B321" s="28" t="s">
        <v>428</v>
      </c>
      <c r="C321" s="104" t="s">
        <v>431</v>
      </c>
      <c r="D321" s="28"/>
      <c r="E321" s="28" t="s">
        <v>432</v>
      </c>
      <c r="F321" s="36">
        <v>77.599999999999994</v>
      </c>
      <c r="G321" s="42">
        <v>72.480999999999995</v>
      </c>
      <c r="H321" s="31">
        <f t="shared" ref="H321:H322" si="16">ROUND(0.3*F321+0.7*G321,3)</f>
        <v>74.016999999999996</v>
      </c>
      <c r="I321" s="31" t="s">
        <v>17</v>
      </c>
      <c r="J321" s="34">
        <v>0.5</v>
      </c>
    </row>
    <row r="322" spans="1:10">
      <c r="A322" s="61">
        <v>3</v>
      </c>
      <c r="B322" s="28" t="s">
        <v>428</v>
      </c>
      <c r="C322" s="103" t="s">
        <v>151</v>
      </c>
      <c r="D322" s="28"/>
      <c r="E322" s="28" t="s">
        <v>433</v>
      </c>
      <c r="F322" s="32">
        <v>69.66</v>
      </c>
      <c r="G322" s="92">
        <v>70.295000000000002</v>
      </c>
      <c r="H322" s="31">
        <f t="shared" si="16"/>
        <v>70.105000000000004</v>
      </c>
      <c r="I322" s="31" t="s">
        <v>17</v>
      </c>
      <c r="J322" s="34">
        <v>0.5</v>
      </c>
    </row>
    <row r="323" spans="1:10" ht="16" thickBot="1">
      <c r="A323" s="66">
        <v>4</v>
      </c>
      <c r="B323" s="67" t="s">
        <v>428</v>
      </c>
      <c r="C323" s="116" t="s">
        <v>45</v>
      </c>
      <c r="D323" s="67"/>
      <c r="E323" s="67" t="s">
        <v>434</v>
      </c>
      <c r="F323" s="69" t="s">
        <v>38</v>
      </c>
      <c r="G323" s="69"/>
      <c r="H323" s="69"/>
      <c r="I323" s="69"/>
      <c r="J323" s="67"/>
    </row>
    <row r="324" spans="1:10" ht="16" thickBot="1"/>
    <row r="325" spans="1:10">
      <c r="A325" s="101" t="s">
        <v>435</v>
      </c>
      <c r="B325" s="101"/>
      <c r="C325" s="58"/>
      <c r="D325" s="59"/>
      <c r="E325" s="59"/>
      <c r="F325" s="59"/>
      <c r="G325" s="59"/>
      <c r="H325" s="59"/>
      <c r="I325" s="59"/>
      <c r="J325" s="60"/>
    </row>
    <row r="326" spans="1:10">
      <c r="A326" s="61" t="s">
        <v>5</v>
      </c>
      <c r="B326" s="23" t="s">
        <v>6</v>
      </c>
      <c r="C326" s="23" t="s">
        <v>7</v>
      </c>
      <c r="D326" s="23" t="s">
        <v>7</v>
      </c>
      <c r="E326" s="24" t="s">
        <v>8</v>
      </c>
      <c r="F326" s="23" t="s">
        <v>9</v>
      </c>
      <c r="G326" s="25" t="s">
        <v>10</v>
      </c>
      <c r="H326" s="23" t="s">
        <v>11</v>
      </c>
      <c r="I326" s="23" t="s">
        <v>12</v>
      </c>
      <c r="J326" s="23" t="s">
        <v>13</v>
      </c>
    </row>
    <row r="327" spans="1:10" ht="16" thickBot="1">
      <c r="A327" s="61">
        <v>1</v>
      </c>
      <c r="B327" s="67" t="s">
        <v>436</v>
      </c>
      <c r="C327" s="103" t="s">
        <v>132</v>
      </c>
      <c r="D327" s="28" t="str">
        <f>IF(C327&lt;&gt;"",LEFT(C327,2)&amp;"*****"&amp;RIGHT(C327,2),"")</f>
        <v>*******42</v>
      </c>
      <c r="E327" s="28" t="s">
        <v>437</v>
      </c>
      <c r="F327" s="36">
        <v>85.9</v>
      </c>
      <c r="G327" s="89">
        <v>80.878</v>
      </c>
      <c r="H327" s="31">
        <f>ROUND(0.3*F327+0.7*G327,3)</f>
        <v>82.385000000000005</v>
      </c>
      <c r="I327" s="31" t="s">
        <v>17</v>
      </c>
      <c r="J327" s="34">
        <v>0.5</v>
      </c>
    </row>
    <row r="328" spans="1:10" ht="16" thickBot="1">
      <c r="A328" s="66">
        <v>2</v>
      </c>
      <c r="B328" s="67" t="s">
        <v>436</v>
      </c>
      <c r="C328" s="121" t="s">
        <v>321</v>
      </c>
      <c r="D328" s="67"/>
      <c r="E328" s="67" t="s">
        <v>438</v>
      </c>
      <c r="F328" s="69" t="s">
        <v>38</v>
      </c>
      <c r="G328" s="69"/>
      <c r="H328" s="69"/>
      <c r="I328" s="69"/>
      <c r="J328" s="67"/>
    </row>
  </sheetData>
  <mergeCells count="170">
    <mergeCell ref="A318:B318"/>
    <mergeCell ref="C318:J318"/>
    <mergeCell ref="F323:I323"/>
    <mergeCell ref="A325:B325"/>
    <mergeCell ref="C325:J325"/>
    <mergeCell ref="F328:I328"/>
    <mergeCell ref="F309:I309"/>
    <mergeCell ref="F310:I310"/>
    <mergeCell ref="F311:I311"/>
    <mergeCell ref="A313:B313"/>
    <mergeCell ref="C313:J313"/>
    <mergeCell ref="F316:I316"/>
    <mergeCell ref="F303:I303"/>
    <mergeCell ref="F304:I304"/>
    <mergeCell ref="F305:I305"/>
    <mergeCell ref="F306:I306"/>
    <mergeCell ref="F307:I307"/>
    <mergeCell ref="F308:I308"/>
    <mergeCell ref="A292:B292"/>
    <mergeCell ref="C292:J292"/>
    <mergeCell ref="F294:I294"/>
    <mergeCell ref="F295:I295"/>
    <mergeCell ref="A297:B297"/>
    <mergeCell ref="C297:J297"/>
    <mergeCell ref="A283:B283"/>
    <mergeCell ref="C283:J283"/>
    <mergeCell ref="A287:B287"/>
    <mergeCell ref="C287:J287"/>
    <mergeCell ref="F289:I289"/>
    <mergeCell ref="F290:I290"/>
    <mergeCell ref="A270:B270"/>
    <mergeCell ref="C270:J270"/>
    <mergeCell ref="A274:B274"/>
    <mergeCell ref="C274:J274"/>
    <mergeCell ref="A278:B278"/>
    <mergeCell ref="C278:J278"/>
    <mergeCell ref="A256:B256"/>
    <mergeCell ref="C256:J256"/>
    <mergeCell ref="F259:I259"/>
    <mergeCell ref="A261:B261"/>
    <mergeCell ref="C261:J261"/>
    <mergeCell ref="A266:B266"/>
    <mergeCell ref="C266:J266"/>
    <mergeCell ref="F245:I245"/>
    <mergeCell ref="F246:I246"/>
    <mergeCell ref="F247:I247"/>
    <mergeCell ref="F248:I248"/>
    <mergeCell ref="F249:I249"/>
    <mergeCell ref="A251:B251"/>
    <mergeCell ref="C251:J251"/>
    <mergeCell ref="A235:B235"/>
    <mergeCell ref="C235:J235"/>
    <mergeCell ref="F237:I237"/>
    <mergeCell ref="A239:B239"/>
    <mergeCell ref="C239:J239"/>
    <mergeCell ref="F244:I244"/>
    <mergeCell ref="F227:I227"/>
    <mergeCell ref="F228:I228"/>
    <mergeCell ref="F229:I229"/>
    <mergeCell ref="A231:B231"/>
    <mergeCell ref="C231:J231"/>
    <mergeCell ref="F233:I233"/>
    <mergeCell ref="F212:I212"/>
    <mergeCell ref="A214:B214"/>
    <mergeCell ref="C214:J214"/>
    <mergeCell ref="F224:I224"/>
    <mergeCell ref="F225:I225"/>
    <mergeCell ref="F226:I226"/>
    <mergeCell ref="F204:I204"/>
    <mergeCell ref="F205:I205"/>
    <mergeCell ref="F206:I206"/>
    <mergeCell ref="F207:I207"/>
    <mergeCell ref="A209:B209"/>
    <mergeCell ref="C209:J209"/>
    <mergeCell ref="F192:I192"/>
    <mergeCell ref="F193:I193"/>
    <mergeCell ref="F194:I194"/>
    <mergeCell ref="F195:I195"/>
    <mergeCell ref="F196:I196"/>
    <mergeCell ref="A198:B198"/>
    <mergeCell ref="C198:J198"/>
    <mergeCell ref="F182:I182"/>
    <mergeCell ref="F183:I183"/>
    <mergeCell ref="F184:I184"/>
    <mergeCell ref="F185:I185"/>
    <mergeCell ref="F186:I186"/>
    <mergeCell ref="A188:B188"/>
    <mergeCell ref="C188:J188"/>
    <mergeCell ref="F172:I172"/>
    <mergeCell ref="F173:I173"/>
    <mergeCell ref="F174:I174"/>
    <mergeCell ref="F175:I175"/>
    <mergeCell ref="F176:I176"/>
    <mergeCell ref="A177:B177"/>
    <mergeCell ref="C177:J177"/>
    <mergeCell ref="F160:I160"/>
    <mergeCell ref="A162:B162"/>
    <mergeCell ref="C162:J162"/>
    <mergeCell ref="F169:I169"/>
    <mergeCell ref="F170:I170"/>
    <mergeCell ref="F171:I171"/>
    <mergeCell ref="F153:I153"/>
    <mergeCell ref="F154:I154"/>
    <mergeCell ref="F155:I155"/>
    <mergeCell ref="F156:I156"/>
    <mergeCell ref="A158:B158"/>
    <mergeCell ref="C158:J158"/>
    <mergeCell ref="F136:I136"/>
    <mergeCell ref="F137:I137"/>
    <mergeCell ref="F138:I138"/>
    <mergeCell ref="F139:I139"/>
    <mergeCell ref="A141:B141"/>
    <mergeCell ref="C141:J141"/>
    <mergeCell ref="A116:B116"/>
    <mergeCell ref="C116:J116"/>
    <mergeCell ref="F123:I123"/>
    <mergeCell ref="F124:I124"/>
    <mergeCell ref="A126:B126"/>
    <mergeCell ref="C126:J126"/>
    <mergeCell ref="F104:I104"/>
    <mergeCell ref="F105:I105"/>
    <mergeCell ref="F106:I106"/>
    <mergeCell ref="F107:I107"/>
    <mergeCell ref="F108:I108"/>
    <mergeCell ref="A110:B110"/>
    <mergeCell ref="C110:J110"/>
    <mergeCell ref="A79:B79"/>
    <mergeCell ref="C79:J79"/>
    <mergeCell ref="F100:I100"/>
    <mergeCell ref="F101:I101"/>
    <mergeCell ref="F102:I102"/>
    <mergeCell ref="F103:I103"/>
    <mergeCell ref="A66:B66"/>
    <mergeCell ref="C66:J66"/>
    <mergeCell ref="A73:B73"/>
    <mergeCell ref="C73:J73"/>
    <mergeCell ref="F75:I75"/>
    <mergeCell ref="F76:I76"/>
    <mergeCell ref="F56:I56"/>
    <mergeCell ref="A58:B58"/>
    <mergeCell ref="C58:J58"/>
    <mergeCell ref="F61:I61"/>
    <mergeCell ref="F62:I62"/>
    <mergeCell ref="F63:I63"/>
    <mergeCell ref="F46:I46"/>
    <mergeCell ref="F47:I47"/>
    <mergeCell ref="F48:I48"/>
    <mergeCell ref="F49:I49"/>
    <mergeCell ref="F50:I50"/>
    <mergeCell ref="A53:B53"/>
    <mergeCell ref="C53:J53"/>
    <mergeCell ref="F26:I26"/>
    <mergeCell ref="F27:I27"/>
    <mergeCell ref="F28:I28"/>
    <mergeCell ref="F29:I29"/>
    <mergeCell ref="F30:I30"/>
    <mergeCell ref="A32:B32"/>
    <mergeCell ref="C32:J32"/>
    <mergeCell ref="A10:B10"/>
    <mergeCell ref="C10:J10"/>
    <mergeCell ref="F22:I22"/>
    <mergeCell ref="F23:I23"/>
    <mergeCell ref="F24:I24"/>
    <mergeCell ref="F25:I25"/>
    <mergeCell ref="A1:J1"/>
    <mergeCell ref="A2:J2"/>
    <mergeCell ref="A3:J3"/>
    <mergeCell ref="D5:H5"/>
    <mergeCell ref="E6:H6"/>
    <mergeCell ref="E7:H7"/>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Arda Colak</dc:creator>
  <cp:lastModifiedBy>Arda Colak</cp:lastModifiedBy>
  <dcterms:created xsi:type="dcterms:W3CDTF">2019-07-15T19:23:30Z</dcterms:created>
  <dcterms:modified xsi:type="dcterms:W3CDTF">2019-07-15T19:24:45Z</dcterms:modified>
</cp:coreProperties>
</file>